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25" windowHeight="9870" tabRatio="500" activeTab="0"/>
  </bookViews>
  <sheets>
    <sheet name="Sheet1" sheetId="1" r:id="rId1"/>
    <sheet name="9-1垃圾" sheetId="2" r:id="rId2"/>
    <sheet name="9-1-1垃圾" sheetId="3" r:id="rId3"/>
    <sheet name="9-2垃圾" sheetId="4" r:id="rId4"/>
  </sheets>
  <definedNames/>
  <calcPr fullCalcOnLoad="1"/>
</workbook>
</file>

<file path=xl/sharedStrings.xml><?xml version="1.0" encoding="utf-8"?>
<sst xmlns="http://schemas.openxmlformats.org/spreadsheetml/2006/main" count="328" uniqueCount="241">
  <si>
    <t>92年度</t>
  </si>
  <si>
    <t>93年度</t>
  </si>
  <si>
    <t>94年度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</si>
  <si>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</si>
  <si>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</si>
  <si>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</si>
  <si>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</si>
  <si>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</si>
  <si>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</si>
  <si>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</si>
  <si>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</si>
  <si>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</si>
  <si>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105年度</t>
  </si>
  <si>
    <t>106年度</t>
  </si>
  <si>
    <t>環境保護 125</t>
  </si>
  <si>
    <t>環境保護 126</t>
  </si>
  <si>
    <r>
      <rPr>
        <sz val="18"/>
        <rFont val="新細明體"/>
        <family val="1"/>
      </rPr>
      <t xml:space="preserve">表 </t>
    </r>
    <r>
      <rPr>
        <sz val="18"/>
        <rFont val="Times New Roman"/>
        <family val="1"/>
      </rPr>
      <t>9-1</t>
    </r>
    <r>
      <rPr>
        <sz val="18"/>
        <rFont val="新細明體"/>
        <family val="1"/>
      </rPr>
      <t>、 垃  圾  清  運  處  理  概  況(續一)</t>
    </r>
  </si>
  <si>
    <r>
      <rPr>
        <sz val="17"/>
        <rFont val="Times New Roman"/>
        <family val="1"/>
      </rPr>
      <t>9 - 1</t>
    </r>
    <r>
      <rPr>
        <sz val="17"/>
        <rFont val="新細明體"/>
        <family val="1"/>
      </rPr>
      <t xml:space="preserve">、 </t>
    </r>
    <r>
      <rPr>
        <sz val="17"/>
        <rFont val="Times New Roman"/>
        <family val="1"/>
      </rPr>
      <t>Collection and Disposal of Municipal Solid Waste(cont.1)</t>
    </r>
    <r>
      <rPr>
        <sz val="17"/>
        <rFont val="新細明體"/>
        <family val="1"/>
      </rPr>
      <t>　</t>
    </r>
  </si>
  <si>
    <t>垃 圾 清 運 處 理</t>
  </si>
  <si>
    <t xml:space="preserve">Garbage   Processing </t>
  </si>
  <si>
    <t>單位：公頓</t>
  </si>
  <si>
    <t>Unit:Metric Ton</t>
  </si>
  <si>
    <t xml:space="preserve"> 年度別</t>
  </si>
  <si>
    <t>每日垃圾清運量(公噸)</t>
  </si>
  <si>
    <t>垃  圾  產  生  量</t>
  </si>
  <si>
    <t xml:space="preserve"> (公噸/日)               </t>
  </si>
  <si>
    <r>
      <rPr>
        <sz val="10"/>
        <rFont val="新細明體"/>
        <family val="1"/>
      </rPr>
      <t xml:space="preserve">平均每人每日垃圾清運量(公斤)    </t>
    </r>
    <r>
      <rPr>
        <sz val="9"/>
        <rFont val="新細明體"/>
        <family val="1"/>
      </rPr>
      <t>Amount of Refuse Collected Kg/Per Capita Per Day</t>
    </r>
  </si>
  <si>
    <t>垃圾妥善處理率(%)</t>
  </si>
  <si>
    <t>資源回收率(%)</t>
  </si>
  <si>
    <t>總計</t>
  </si>
  <si>
    <t>按清運單位或回收管道分   Garbage Quantity</t>
  </si>
  <si>
    <t>按   處   理    方    式    分    Disposal  Method</t>
  </si>
  <si>
    <t>Fiscal  Year</t>
  </si>
  <si>
    <t>垃圾清運量  Garbage Quantity</t>
  </si>
  <si>
    <t>資源回收量                     Garbage Recycled</t>
  </si>
  <si>
    <t>總           計</t>
  </si>
  <si>
    <t>養豬</t>
  </si>
  <si>
    <t>衛生掩埋Sanitary</t>
  </si>
  <si>
    <t>一般掩埋Landfill</t>
  </si>
  <si>
    <t>堆肥          Comp-osting</t>
  </si>
  <si>
    <t>資源回收Garbage Recycled</t>
  </si>
  <si>
    <t>堆置     Dumping</t>
  </si>
  <si>
    <t>其他(含打包、出售、曠野燃燒等)      Others</t>
  </si>
  <si>
    <t>Daily Garbage Disposa(Metric Ton)</t>
  </si>
  <si>
    <t xml:space="preserve"> Grand Total</t>
  </si>
  <si>
    <r>
      <rPr>
        <sz val="10"/>
        <rFont val="新細明體"/>
        <family val="1"/>
      </rPr>
      <t xml:space="preserve">小計          </t>
    </r>
    <r>
      <rPr>
        <sz val="9"/>
        <rFont val="新細明體"/>
        <family val="1"/>
      </rPr>
      <t>Total</t>
    </r>
  </si>
  <si>
    <t>環保單位自行清運</t>
  </si>
  <si>
    <t>環保單位委託清運</t>
  </si>
  <si>
    <t>公私場所自行或委託清運</t>
  </si>
  <si>
    <t>環 保 單 位 回 收</t>
  </si>
  <si>
    <t>社區學校機關團體回收</t>
  </si>
  <si>
    <t>Environmental Protection Agencies</t>
  </si>
  <si>
    <t>Entrust by EPA's</t>
  </si>
  <si>
    <t>Other Locations</t>
  </si>
  <si>
    <t>Environmental Protection Authority</t>
  </si>
  <si>
    <t xml:space="preserve"> Communities,   Schools and Organizations</t>
  </si>
  <si>
    <r>
      <rPr>
        <sz val="10"/>
        <rFont val="Times New Roman"/>
        <family val="1"/>
      </rPr>
      <t>93</t>
    </r>
    <r>
      <rPr>
        <sz val="10"/>
        <rFont val="新細明體"/>
        <family val="1"/>
      </rPr>
      <t>年          2004</t>
    </r>
  </si>
  <si>
    <r>
      <rPr>
        <sz val="10"/>
        <rFont val="Times New Roman"/>
        <family val="1"/>
      </rPr>
      <t>94</t>
    </r>
    <r>
      <rPr>
        <sz val="10"/>
        <rFont val="新細明體"/>
        <family val="1"/>
      </rPr>
      <t>年          2005</t>
    </r>
  </si>
  <si>
    <r>
      <rPr>
        <sz val="10"/>
        <rFont val="Times New Roman"/>
        <family val="1"/>
      </rPr>
      <t>95</t>
    </r>
    <r>
      <rPr>
        <sz val="10"/>
        <rFont val="新細明體"/>
        <family val="1"/>
      </rPr>
      <t>年          2006</t>
    </r>
  </si>
  <si>
    <r>
      <rPr>
        <sz val="10"/>
        <rFont val="Times New Roman"/>
        <family val="1"/>
      </rPr>
      <t>96</t>
    </r>
    <r>
      <rPr>
        <sz val="10"/>
        <rFont val="新細明體"/>
        <family val="1"/>
      </rPr>
      <t>年          2007</t>
    </r>
  </si>
  <si>
    <r>
      <rPr>
        <sz val="10"/>
        <rFont val="Times New Roman"/>
        <family val="1"/>
      </rPr>
      <t>97</t>
    </r>
    <r>
      <rPr>
        <sz val="10"/>
        <rFont val="新細明體"/>
        <family val="1"/>
      </rPr>
      <t>年          2008</t>
    </r>
  </si>
  <si>
    <r>
      <rPr>
        <sz val="10"/>
        <rFont val="Times New Roman"/>
        <family val="1"/>
      </rPr>
      <t>98</t>
    </r>
    <r>
      <rPr>
        <sz val="10"/>
        <rFont val="新細明體"/>
        <family val="1"/>
      </rPr>
      <t>年          2009</t>
    </r>
  </si>
  <si>
    <r>
      <rPr>
        <sz val="10"/>
        <rFont val="Times New Roman"/>
        <family val="1"/>
      </rPr>
      <t>99</t>
    </r>
    <r>
      <rPr>
        <sz val="10"/>
        <rFont val="新細明體"/>
        <family val="1"/>
      </rPr>
      <t>年          2010</t>
    </r>
  </si>
  <si>
    <r>
      <rPr>
        <sz val="10"/>
        <rFont val="Times New Roman"/>
        <family val="1"/>
      </rPr>
      <t>104</t>
    </r>
    <r>
      <rPr>
        <sz val="10"/>
        <rFont val="新細明體"/>
        <family val="1"/>
      </rPr>
      <t>年          2015</t>
    </r>
  </si>
  <si>
    <r>
      <rPr>
        <sz val="10"/>
        <rFont val="Times New Roman"/>
        <family val="1"/>
      </rPr>
      <t>105</t>
    </r>
    <r>
      <rPr>
        <sz val="10"/>
        <rFont val="新細明體"/>
        <family val="1"/>
      </rPr>
      <t>年          2016</t>
    </r>
  </si>
  <si>
    <r>
      <rPr>
        <sz val="10"/>
        <rFont val="Times New Roman"/>
        <family val="1"/>
      </rPr>
      <t>106</t>
    </r>
    <r>
      <rPr>
        <sz val="10"/>
        <rFont val="新細明體"/>
        <family val="1"/>
      </rPr>
      <t>年          2017</t>
    </r>
  </si>
  <si>
    <r>
      <rPr>
        <sz val="10"/>
        <rFont val="Times New Roman"/>
        <family val="1"/>
      </rPr>
      <t>107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2018</t>
    </r>
  </si>
  <si>
    <t>環境保護 127</t>
  </si>
  <si>
    <t>環境保護 128</t>
  </si>
  <si>
    <r>
      <rPr>
        <sz val="18"/>
        <rFont val="新細明體"/>
        <family val="1"/>
      </rPr>
      <t xml:space="preserve">表 </t>
    </r>
    <r>
      <rPr>
        <sz val="18"/>
        <rFont val="Times New Roman"/>
        <family val="1"/>
      </rPr>
      <t>9-1</t>
    </r>
    <r>
      <rPr>
        <sz val="18"/>
        <rFont val="新細明體"/>
        <family val="1"/>
      </rPr>
      <t>、 垃  圾  清  運  處  理  概  況(續完)</t>
    </r>
  </si>
  <si>
    <r>
      <rPr>
        <sz val="18"/>
        <rFont val="Times New Roman"/>
        <family val="1"/>
      </rPr>
      <t>9 - 1</t>
    </r>
    <r>
      <rPr>
        <sz val="18"/>
        <rFont val="新細明體"/>
        <family val="1"/>
      </rPr>
      <t xml:space="preserve">、 </t>
    </r>
    <r>
      <rPr>
        <sz val="18"/>
        <rFont val="Times New Roman"/>
        <family val="1"/>
      </rPr>
      <t>Collection and Disposal of Municipal Solid Waste(cont.End)</t>
    </r>
    <r>
      <rPr>
        <sz val="18"/>
        <rFont val="新細明體"/>
        <family val="1"/>
      </rPr>
      <t>　</t>
    </r>
  </si>
  <si>
    <t xml:space="preserve"> 年度別Fiscal  Year</t>
  </si>
  <si>
    <t>年底總人口數(人)</t>
  </si>
  <si>
    <t>年底指定清除地區人口數                     (戶籍) (人)</t>
  </si>
  <si>
    <t xml:space="preserve">垃圾清運量(含溝泥、資源回收，不含 事業廢棄物及遷移舊垃圾)                                   (公噸)Garbage  Disposa  </t>
  </si>
  <si>
    <t>平均每人每日垃圾清運量      (公斤)</t>
  </si>
  <si>
    <t>按清運單位或回收管道分
By CollectedUnit</t>
  </si>
  <si>
    <t>按處理方式分
Disposal  Method</t>
  </si>
  <si>
    <t>垃圾清運Garbage Quantity</t>
  </si>
  <si>
    <t>資　源</t>
  </si>
  <si>
    <t>回　收</t>
  </si>
  <si>
    <t>總  計</t>
  </si>
  <si>
    <t>養   豬</t>
  </si>
  <si>
    <t>衛生　　　　　　　　掩埋</t>
  </si>
  <si>
    <t>一般　　　　　掩埋</t>
  </si>
  <si>
    <t>堆  肥</t>
  </si>
  <si>
    <t>資源回收</t>
  </si>
  <si>
    <t>堆置</t>
  </si>
  <si>
    <t>其他(含打包、出售、曠野燃燒等)</t>
  </si>
  <si>
    <t xml:space="preserve">Amount of Refuse Collected Kg/Per Capita Per Day </t>
  </si>
  <si>
    <t xml:space="preserve">Garbage </t>
  </si>
  <si>
    <t>Recycled</t>
  </si>
  <si>
    <t>計</t>
  </si>
  <si>
    <t>公私處所自行或委託清運</t>
  </si>
  <si>
    <t>環保單位回收</t>
  </si>
  <si>
    <t>社區、學校、機關團體回收</t>
  </si>
  <si>
    <t>Population       (1,000 Persons)</t>
  </si>
  <si>
    <t>Population Served (1,000 Persons)</t>
  </si>
  <si>
    <t>Grand
 Total</t>
  </si>
  <si>
    <t>Total</t>
  </si>
  <si>
    <t>Communities,   Schools and Organizations</t>
  </si>
  <si>
    <t>Grand Total</t>
  </si>
  <si>
    <t>Sanitary</t>
  </si>
  <si>
    <t>Landfill</t>
  </si>
  <si>
    <t>Composting</t>
  </si>
  <si>
    <t>Garbage Recycled</t>
  </si>
  <si>
    <t>Dumping</t>
  </si>
  <si>
    <t>Others</t>
  </si>
  <si>
    <r>
      <rPr>
        <sz val="10"/>
        <rFont val="Times New Roman"/>
        <family val="1"/>
      </rPr>
      <t>101</t>
    </r>
    <r>
      <rPr>
        <sz val="10"/>
        <rFont val="新細明體"/>
        <family val="1"/>
      </rPr>
      <t>年          2012</t>
    </r>
  </si>
  <si>
    <t xml:space="preserve">             垃圾產生量按清運單位或回收管道分(公噸)</t>
  </si>
  <si>
    <t>其中總人口數(千人)</t>
  </si>
  <si>
    <t>其中指定清除地區戶籍人口數        (千人)</t>
  </si>
  <si>
    <t>垃圾清運率         (%)</t>
  </si>
  <si>
    <t>平均每人每日垃圾產生量   (公斤)</t>
  </si>
  <si>
    <t>平均每人每日垃圾清運量    (公斤)</t>
  </si>
  <si>
    <t>垃圾妥善處理率      (%)</t>
  </si>
  <si>
    <t>巨大垃 圾回收 再利用率             (%)</t>
  </si>
  <si>
    <t>廚餘回收率        (%)</t>
  </si>
  <si>
    <t>執行機關資源回收率(%)</t>
  </si>
  <si>
    <t>垃圾回收率         (%)</t>
  </si>
  <si>
    <t>垃圾清運量(含溝泥，不含回收資源、底渣、事業廢棄物及遷移舊垃圾)</t>
  </si>
  <si>
    <t>巨大垃圾回收再利用</t>
  </si>
  <si>
    <t>廚餘回收量</t>
  </si>
  <si>
    <t>資源   回收</t>
  </si>
  <si>
    <t>一般垃圾    (含溝泥，不含巨大垃圾、廚餘、回收資源、底渣、事業廢棄物及遷移舊垃圾)</t>
  </si>
  <si>
    <t>巨大垃圾</t>
  </si>
  <si>
    <t>廚餘回收</t>
  </si>
  <si>
    <t>小計</t>
  </si>
  <si>
    <t>焚化</t>
  </si>
  <si>
    <t>衛生   掩埋</t>
  </si>
  <si>
    <t>一般    掩埋</t>
  </si>
  <si>
    <t>其他(含打包)</t>
  </si>
  <si>
    <t>巨大垃圾焚化</t>
  </si>
  <si>
    <t>巨大垃圾衛生掩埋</t>
  </si>
  <si>
    <t>堆肥</t>
  </si>
  <si>
    <t>其他廚餘再利用方式</t>
  </si>
  <si>
    <t>學校、社區、機關團體回收</t>
  </si>
  <si>
    <r>
      <rPr>
        <sz val="10"/>
        <rFont val="Times New Roman"/>
        <family val="1"/>
      </rPr>
      <t>103</t>
    </r>
    <r>
      <rPr>
        <sz val="10"/>
        <rFont val="新細明體"/>
        <family val="1"/>
      </rPr>
      <t>年          2014</t>
    </r>
  </si>
  <si>
    <t>1209.659</t>
  </si>
  <si>
    <t>853.02</t>
  </si>
  <si>
    <t>767.620</t>
  </si>
  <si>
    <t>85.400</t>
  </si>
  <si>
    <t>0</t>
  </si>
  <si>
    <t>356.639</t>
  </si>
  <si>
    <t>84.300</t>
  </si>
  <si>
    <t>1.100</t>
  </si>
  <si>
    <t>49.823</t>
  </si>
  <si>
    <t>306.816</t>
  </si>
  <si>
    <t>3.742</t>
  </si>
  <si>
    <t>100.000%</t>
  </si>
  <si>
    <t>0.886</t>
  </si>
  <si>
    <t>0.625</t>
  </si>
  <si>
    <t>0.000%</t>
  </si>
  <si>
    <t>29.483%</t>
  </si>
  <si>
    <t>635.34</t>
  </si>
  <si>
    <t>462.34</t>
  </si>
  <si>
    <t>173</t>
  </si>
  <si>
    <t>298.13</t>
  </si>
  <si>
    <t>24.215</t>
  </si>
  <si>
    <t>100</t>
  </si>
  <si>
    <t>198.13</t>
  </si>
  <si>
    <t>3598</t>
  </si>
  <si>
    <t>0.64</t>
  </si>
  <si>
    <t>0.55</t>
  </si>
  <si>
    <t>25.000%</t>
  </si>
  <si>
    <t>29.000%</t>
  </si>
  <si>
    <t>223.22</t>
  </si>
  <si>
    <t>314.73</t>
  </si>
  <si>
    <t>153.66</t>
  </si>
  <si>
    <t>2.40</t>
  </si>
  <si>
    <t>2.60</t>
  </si>
  <si>
    <t>636.61</t>
  </si>
  <si>
    <t>55</t>
  </si>
  <si>
    <t>13.04</t>
  </si>
  <si>
    <t>8.01</t>
  </si>
  <si>
    <t>5.00</t>
  </si>
  <si>
    <t>452.98</t>
  </si>
  <si>
    <t>189.04</t>
  </si>
  <si>
    <t>263.94</t>
  </si>
  <si>
    <t>3520</t>
  </si>
  <si>
    <t>85.84</t>
  </si>
  <si>
    <t>0.89</t>
  </si>
  <si>
    <t>0.53</t>
  </si>
  <si>
    <t>0.92</t>
  </si>
  <si>
    <t>0.22</t>
  </si>
  <si>
    <t>30.000 %</t>
  </si>
  <si>
    <t>40.18</t>
  </si>
  <si>
    <t>508.02</t>
  </si>
  <si>
    <t>11.74</t>
  </si>
  <si>
    <t>2.30</t>
  </si>
  <si>
    <t>384.06</t>
  </si>
  <si>
    <t>3518</t>
  </si>
  <si>
    <t>0.40</t>
  </si>
  <si>
    <t>85</t>
  </si>
  <si>
    <t>1.27</t>
  </si>
  <si>
    <t>41.51</t>
  </si>
  <si>
    <t>45.09</t>
  </si>
  <si>
    <r>
      <rPr>
        <sz val="9"/>
        <rFont val="標楷體"/>
        <family val="4"/>
      </rPr>
      <t xml:space="preserve">資料來源：行政院環境保護署 </t>
    </r>
    <r>
      <rPr>
        <sz val="9"/>
        <rFont val="Times New Roman"/>
        <family val="1"/>
      </rPr>
      <t>Environmental Protection Administration</t>
    </r>
  </si>
  <si>
    <t>環境保護   129</t>
  </si>
  <si>
    <t>表 9-2、 水肥清理概況                                                                                                          Table  10-2、Collection And Disposal Of Night Solid</t>
  </si>
  <si>
    <t xml:space="preserve">年度別
 Fiscal Year </t>
  </si>
  <si>
    <t>年底指定清除地區人口數(戶籍)(人)</t>
  </si>
  <si>
    <t xml:space="preserve">                    水肥清運總量(公噸)</t>
  </si>
  <si>
    <t xml:space="preserve">水肥清理經費
 (千元) </t>
  </si>
  <si>
    <t xml:space="preserve">清運車輛 
(期末) </t>
  </si>
  <si>
    <t>總計             Grand Total</t>
  </si>
  <si>
    <t>按清運單位分    By collected Units</t>
  </si>
  <si>
    <t>按清運目的分   By  Destination</t>
  </si>
  <si>
    <t>公私處所自行
或委託清運</t>
  </si>
  <si>
    <t>水肥
處理廠</t>
  </si>
  <si>
    <t>污水處
理廠</t>
  </si>
  <si>
    <t>垃圾掩埋場之滲出水處理廠</t>
  </si>
  <si>
    <t>堆肥等用作肥料之處理廠</t>
  </si>
  <si>
    <t>其他</t>
  </si>
  <si>
    <t>Entrust by EPA'S</t>
  </si>
  <si>
    <t>Night Solid TreatmentPlants</t>
  </si>
  <si>
    <t>Sewage Treatment
 Plants</t>
  </si>
  <si>
    <t>Landfill Treatment
Plants</t>
  </si>
  <si>
    <t>CompostTreatment Plants</t>
  </si>
  <si>
    <t>102年          2013</t>
  </si>
  <si>
    <t>103年          2014</t>
  </si>
  <si>
    <t>104年          2015</t>
  </si>
  <si>
    <t>105年          2016</t>
  </si>
  <si>
    <t>106年          2017</t>
  </si>
  <si>
    <t>107年          2018</t>
  </si>
  <si>
    <t>資料來源：行政院環境保護署 Environmental Protection Administration</t>
  </si>
  <si>
    <t>107年度</t>
  </si>
  <si>
    <t>108年度</t>
  </si>
  <si>
    <r>
      <t>108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2019</t>
    </r>
  </si>
  <si>
    <t>焚化</t>
  </si>
  <si>
    <t>108年          2019</t>
  </si>
  <si>
    <t>環保單位回收</t>
  </si>
  <si>
    <t>109年度</t>
  </si>
  <si>
    <r>
      <t>109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2020</t>
    </r>
  </si>
  <si>
    <t>109年          2020</t>
  </si>
  <si>
    <t>110年度</t>
  </si>
  <si>
    <r>
      <t>110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2021</t>
    </r>
  </si>
  <si>
    <t>110年          2021</t>
  </si>
  <si>
    <t>111年度</t>
  </si>
  <si>
    <r>
      <t>111</t>
    </r>
    <r>
      <rPr>
        <sz val="10"/>
        <rFont val="新細明體"/>
        <family val="1"/>
      </rPr>
      <t xml:space="preserve">年          </t>
    </r>
    <r>
      <rPr>
        <sz val="10"/>
        <rFont val="Times New Roman"/>
        <family val="1"/>
      </rPr>
      <t>2022</t>
    </r>
  </si>
  <si>
    <t>111年          2022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</si>
</sst>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_-;_-@_-"/>
    <numFmt numFmtId="178" formatCode="_-* #,##0.000_-;\-* #,##0.000_-;_-* \-???_-;_-@_-"/>
    <numFmt numFmtId="179" formatCode="_-* #,##0_-;\-* #,##0_-;_-* \-??_-;_-@_-"/>
    <numFmt numFmtId="180" formatCode="_-* #\ ##0_-;\-* #\ ##0_-;_-* \-_-;_-@_-"/>
    <numFmt numFmtId="181" formatCode="_(* #\ ##0.0_);_(* \(#,##0\);_(* \-_);_(@_)"/>
    <numFmt numFmtId="182" formatCode="_-* #,##0.0_-;\-* #,##0.0_-;_-* \-_-;_-@_-"/>
    <numFmt numFmtId="183" formatCode="_-* #,##0.00_-;\-* #,##0.00_-;_-* \-_-;_-@_-"/>
    <numFmt numFmtId="184" formatCode="_-* #,##0.0_-;\-* #,##0.0_-;_-* \-??_-;_-@_-"/>
    <numFmt numFmtId="185" formatCode="_-* #,##0.000_-;\-* #,##0.000_-;_-* \-_-;_-@_-"/>
    <numFmt numFmtId="186" formatCode="_-* #,##0.0000_-;\-* #,##0.0000_-;_-* \-_-;_-@_-"/>
  </numFmts>
  <fonts count="60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7"/>
      <name val="Times New Roman"/>
      <family val="1"/>
    </font>
    <font>
      <sz val="17"/>
      <name val="新細明體"/>
      <family val="1"/>
    </font>
    <font>
      <sz val="14"/>
      <name val="新細明體"/>
      <family val="1"/>
    </font>
    <font>
      <sz val="16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7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微軟正黑體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1" fillId="0" borderId="0" applyFill="0" applyBorder="0" applyAlignment="0" applyProtection="0"/>
    <xf numFmtId="0" fontId="48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1" fontId="3" fillId="0" borderId="19" xfId="33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177" fontId="13" fillId="0" borderId="0" xfId="33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177" fontId="13" fillId="0" borderId="21" xfId="33" applyNumberFormat="1" applyFont="1" applyFill="1" applyBorder="1" applyAlignment="1" applyProtection="1">
      <alignment horizontal="right" vertical="center"/>
      <protection/>
    </xf>
    <xf numFmtId="177" fontId="13" fillId="0" borderId="0" xfId="33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12" fillId="0" borderId="0" xfId="33" applyNumberFormat="1" applyFont="1" applyFill="1" applyBorder="1" applyAlignment="1" applyProtection="1">
      <alignment horizontal="right" vertical="center"/>
      <protection/>
    </xf>
    <xf numFmtId="179" fontId="12" fillId="0" borderId="0" xfId="33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33" applyNumberFormat="1" applyFont="1" applyFill="1" applyBorder="1" applyAlignment="1" applyProtection="1">
      <alignment horizontal="center" vertical="center"/>
      <protection/>
    </xf>
    <xf numFmtId="177" fontId="12" fillId="0" borderId="0" xfId="3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176" fontId="12" fillId="0" borderId="21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9" fontId="12" fillId="0" borderId="0" xfId="33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1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183" fontId="12" fillId="0" borderId="0" xfId="0" applyNumberFormat="1" applyFont="1" applyFill="1" applyBorder="1" applyAlignment="1">
      <alignment horizontal="center" vertical="center"/>
    </xf>
    <xf numFmtId="183" fontId="12" fillId="0" borderId="0" xfId="33" applyNumberFormat="1" applyFont="1" applyFill="1" applyBorder="1" applyAlignment="1" applyProtection="1">
      <alignment horizontal="center" vertical="center"/>
      <protection/>
    </xf>
    <xf numFmtId="183" fontId="13" fillId="0" borderId="0" xfId="33" applyNumberFormat="1" applyFont="1" applyFill="1" applyBorder="1" applyAlignment="1" applyProtection="1">
      <alignment vertical="center"/>
      <protection/>
    </xf>
    <xf numFmtId="183" fontId="14" fillId="0" borderId="0" xfId="0" applyNumberFormat="1" applyFont="1" applyBorder="1" applyAlignment="1">
      <alignment vertical="center"/>
    </xf>
    <xf numFmtId="183" fontId="24" fillId="0" borderId="0" xfId="0" applyNumberFormat="1" applyFont="1" applyBorder="1" applyAlignment="1">
      <alignment horizontal="center" vertical="center"/>
    </xf>
    <xf numFmtId="183" fontId="24" fillId="0" borderId="0" xfId="0" applyNumberFormat="1" applyFont="1" applyBorder="1" applyAlignment="1">
      <alignment horizontal="center" vertical="center" wrapText="1"/>
    </xf>
    <xf numFmtId="43" fontId="13" fillId="0" borderId="0" xfId="33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center" vertical="distributed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每人每日垃圾清運量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公斤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9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425"/>
          <c:w val="0.96525"/>
          <c:h val="0.73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Sheet1!$A$1:$A$19</c:f>
              <c:strCache/>
            </c:strRef>
          </c:cat>
          <c:val>
            <c:numRef>
              <c:f>Sheet1!$B$1:$B$19</c:f>
              <c:numCache/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224800"/>
        <c:crossesAt val="0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4550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8</xdr:row>
      <xdr:rowOff>0</xdr:rowOff>
    </xdr:from>
    <xdr:to>
      <xdr:col>13</xdr:col>
      <xdr:colOff>342900</xdr:colOff>
      <xdr:row>23</xdr:row>
      <xdr:rowOff>57150</xdr:rowOff>
    </xdr:to>
    <xdr:graphicFrame>
      <xdr:nvGraphicFramePr>
        <xdr:cNvPr id="1" name="圖表 1"/>
        <xdr:cNvGraphicFramePr/>
      </xdr:nvGraphicFramePr>
      <xdr:xfrm>
        <a:off x="2314575" y="1676400"/>
        <a:ext cx="69437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20" sqref="B20"/>
    </sheetView>
  </sheetViews>
  <sheetFormatPr defaultColWidth="9.00390625" defaultRowHeight="16.5"/>
  <cols>
    <col min="1" max="16384" width="9.00390625" style="1" customWidth="1"/>
  </cols>
  <sheetData>
    <row r="1" spans="1:2" ht="16.5">
      <c r="A1" s="2" t="s">
        <v>0</v>
      </c>
      <c r="B1" s="2">
        <v>2.92</v>
      </c>
    </row>
    <row r="2" spans="1:2" ht="16.5">
      <c r="A2" s="2" t="s">
        <v>1</v>
      </c>
      <c r="B2" s="2">
        <v>2.82</v>
      </c>
    </row>
    <row r="3" spans="1:2" ht="16.5">
      <c r="A3" s="2" t="s">
        <v>2</v>
      </c>
      <c r="B3" s="2">
        <v>2.58</v>
      </c>
    </row>
    <row r="4" spans="1:2" ht="16.5">
      <c r="A4" s="2" t="s">
        <v>3</v>
      </c>
      <c r="B4" s="3">
        <v>2.12</v>
      </c>
    </row>
    <row r="5" spans="1:2" ht="16.5">
      <c r="A5" s="2" t="s">
        <v>4</v>
      </c>
      <c r="B5" s="3">
        <v>1.71</v>
      </c>
    </row>
    <row r="6" spans="1:2" ht="16.5">
      <c r="A6" s="2" t="s">
        <v>5</v>
      </c>
      <c r="B6" s="3">
        <v>0.18</v>
      </c>
    </row>
    <row r="7" spans="1:2" ht="16.5">
      <c r="A7" s="2" t="s">
        <v>6</v>
      </c>
      <c r="B7" s="3">
        <v>1.42</v>
      </c>
    </row>
    <row r="8" spans="1:2" ht="16.5">
      <c r="A8" s="2" t="s">
        <v>7</v>
      </c>
      <c r="B8" s="3">
        <v>1.86</v>
      </c>
    </row>
    <row r="9" spans="1:2" ht="16.5">
      <c r="A9" s="2" t="s">
        <v>8</v>
      </c>
      <c r="B9" s="3">
        <v>0.78</v>
      </c>
    </row>
    <row r="10" spans="1:2" ht="16.5">
      <c r="A10" s="2" t="s">
        <v>9</v>
      </c>
      <c r="B10" s="3">
        <v>0.494</v>
      </c>
    </row>
    <row r="11" spans="1:2" ht="16.5">
      <c r="A11" s="2" t="s">
        <v>10</v>
      </c>
      <c r="B11" s="3">
        <v>0.625</v>
      </c>
    </row>
    <row r="12" spans="1:2" ht="16.5">
      <c r="A12" s="2" t="s">
        <v>11</v>
      </c>
      <c r="B12" s="3">
        <v>0.52</v>
      </c>
    </row>
    <row r="13" spans="1:2" ht="16.5">
      <c r="A13" s="2" t="s">
        <v>12</v>
      </c>
      <c r="B13" s="2">
        <v>0.53</v>
      </c>
    </row>
    <row r="14" spans="1:2" ht="16.5">
      <c r="A14" s="2" t="s">
        <v>13</v>
      </c>
      <c r="B14" s="2">
        <v>0.4</v>
      </c>
    </row>
    <row r="15" spans="1:2" ht="16.5">
      <c r="A15" s="81" t="s">
        <v>226</v>
      </c>
      <c r="B15" s="81">
        <v>0.83</v>
      </c>
    </row>
    <row r="16" spans="1:2" ht="16.5">
      <c r="A16" s="82" t="s">
        <v>227</v>
      </c>
      <c r="B16" s="82">
        <v>0.88</v>
      </c>
    </row>
    <row r="17" spans="1:2" ht="16.5">
      <c r="A17" s="82" t="s">
        <v>232</v>
      </c>
      <c r="B17" s="82">
        <v>1.07</v>
      </c>
    </row>
    <row r="18" spans="1:2" ht="16.5">
      <c r="A18" s="82" t="s">
        <v>235</v>
      </c>
      <c r="B18" s="82">
        <v>1.04</v>
      </c>
    </row>
    <row r="19" spans="1:2" ht="16.5">
      <c r="A19" s="82" t="s">
        <v>238</v>
      </c>
      <c r="B19" s="82">
        <v>0.82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90" zoomScaleNormal="90" zoomScalePageLayoutView="0" workbookViewId="0" topLeftCell="A4">
      <pane ySplit="6" topLeftCell="A14" activePane="bottomLeft" state="frozen"/>
      <selection pane="topLeft" activeCell="A4" sqref="A4"/>
      <selection pane="bottomLeft" activeCell="J25" sqref="J25"/>
    </sheetView>
  </sheetViews>
  <sheetFormatPr defaultColWidth="9.00390625" defaultRowHeight="16.5"/>
  <cols>
    <col min="1" max="1" width="9.50390625" style="0" customWidth="1"/>
    <col min="2" max="3" width="8.875" style="0" customWidth="1"/>
    <col min="4" max="4" width="8.75390625" style="0" customWidth="1"/>
    <col min="5" max="5" width="9.375" style="0" customWidth="1"/>
    <col min="6" max="6" width="9.50390625" style="0" customWidth="1"/>
    <col min="7" max="7" width="11.25390625" style="0" customWidth="1"/>
    <col min="8" max="8" width="12.50390625" style="0" customWidth="1"/>
    <col min="9" max="9" width="11.875" style="0" customWidth="1"/>
    <col min="10" max="10" width="9.25390625" style="0" customWidth="1"/>
    <col min="11" max="11" width="7.125" style="0" customWidth="1"/>
    <col min="12" max="12" width="8.125" style="0" bestFit="1" customWidth="1"/>
    <col min="13" max="13" width="8.875" style="0" customWidth="1"/>
    <col min="14" max="14" width="8.50390625" style="0" customWidth="1"/>
    <col min="15" max="15" width="7.50390625" style="0" customWidth="1"/>
    <col min="16" max="16" width="9.125" style="0" customWidth="1"/>
    <col min="17" max="18" width="7.50390625" style="0" customWidth="1"/>
    <col min="19" max="19" width="11.00390625" style="0" customWidth="1"/>
    <col min="20" max="21" width="8.75390625" style="0" customWidth="1"/>
    <col min="22" max="22" width="11.25390625" style="0" customWidth="1"/>
  </cols>
  <sheetData>
    <row r="1" spans="1:23" s="5" customFormat="1" ht="19.5" customHeight="1">
      <c r="A1" s="4" t="s">
        <v>14</v>
      </c>
      <c r="B1" s="4"/>
      <c r="T1" s="90" t="s">
        <v>15</v>
      </c>
      <c r="U1" s="90"/>
      <c r="V1" s="91"/>
      <c r="W1" s="91"/>
    </row>
    <row r="2" spans="1:22" ht="33" customHeight="1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3" t="s">
        <v>17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1" ht="21.75" customHeight="1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6"/>
      <c r="K3" s="95" t="s">
        <v>19</v>
      </c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1" s="10" customFormat="1" ht="16.5" customHeight="1">
      <c r="A4" s="7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6" t="s">
        <v>21</v>
      </c>
      <c r="U4" s="96"/>
    </row>
    <row r="5" spans="1:23" ht="25.5" customHeight="1">
      <c r="A5" s="97" t="s">
        <v>22</v>
      </c>
      <c r="B5" s="98" t="s">
        <v>23</v>
      </c>
      <c r="C5" s="11"/>
      <c r="D5" s="99" t="s">
        <v>24</v>
      </c>
      <c r="E5" s="99"/>
      <c r="F5" s="99"/>
      <c r="G5" s="99"/>
      <c r="H5" s="99"/>
      <c r="I5" s="99"/>
      <c r="J5" s="12"/>
      <c r="K5" s="100" t="s">
        <v>25</v>
      </c>
      <c r="L5" s="100"/>
      <c r="M5" s="100"/>
      <c r="N5" s="100"/>
      <c r="O5" s="100"/>
      <c r="P5" s="100"/>
      <c r="Q5" s="100"/>
      <c r="R5" s="100"/>
      <c r="S5" s="101" t="s">
        <v>26</v>
      </c>
      <c r="T5" s="101" t="s">
        <v>27</v>
      </c>
      <c r="U5" s="102" t="s">
        <v>28</v>
      </c>
      <c r="V5" s="14"/>
      <c r="W5" s="14"/>
    </row>
    <row r="6" spans="1:23" ht="25.5" customHeight="1">
      <c r="A6" s="97"/>
      <c r="B6" s="98"/>
      <c r="C6" s="103" t="s">
        <v>29</v>
      </c>
      <c r="D6" s="104" t="s">
        <v>30</v>
      </c>
      <c r="E6" s="104"/>
      <c r="F6" s="104"/>
      <c r="G6" s="104"/>
      <c r="H6" s="104"/>
      <c r="I6" s="105"/>
      <c r="J6" s="15"/>
      <c r="K6" s="112" t="s">
        <v>31</v>
      </c>
      <c r="L6" s="112"/>
      <c r="M6" s="112"/>
      <c r="N6" s="112"/>
      <c r="O6" s="112"/>
      <c r="P6" s="112"/>
      <c r="Q6" s="112"/>
      <c r="R6" s="112"/>
      <c r="S6" s="101"/>
      <c r="T6" s="101"/>
      <c r="U6" s="102"/>
      <c r="V6" s="14"/>
      <c r="W6" s="14"/>
    </row>
    <row r="7" spans="1:23" ht="33" customHeight="1">
      <c r="A7" s="106" t="s">
        <v>32</v>
      </c>
      <c r="B7" s="98"/>
      <c r="C7" s="103"/>
      <c r="D7" s="107" t="s">
        <v>33</v>
      </c>
      <c r="E7" s="107"/>
      <c r="F7" s="107"/>
      <c r="G7" s="107"/>
      <c r="H7" s="108" t="s">
        <v>34</v>
      </c>
      <c r="I7" s="108"/>
      <c r="J7" s="109" t="s">
        <v>35</v>
      </c>
      <c r="K7" s="101" t="s">
        <v>36</v>
      </c>
      <c r="L7" s="101" t="s">
        <v>229</v>
      </c>
      <c r="M7" s="101" t="s">
        <v>37</v>
      </c>
      <c r="N7" s="101" t="s">
        <v>38</v>
      </c>
      <c r="O7" s="101" t="s">
        <v>39</v>
      </c>
      <c r="P7" s="101" t="s">
        <v>40</v>
      </c>
      <c r="Q7" s="101" t="s">
        <v>41</v>
      </c>
      <c r="R7" s="101" t="s">
        <v>42</v>
      </c>
      <c r="S7" s="101"/>
      <c r="T7" s="101"/>
      <c r="U7" s="102"/>
      <c r="V7" s="14"/>
      <c r="W7" s="14"/>
    </row>
    <row r="8" spans="1:23" ht="36" customHeight="1">
      <c r="A8" s="106"/>
      <c r="B8" s="110" t="s">
        <v>43</v>
      </c>
      <c r="C8" s="111" t="s">
        <v>44</v>
      </c>
      <c r="D8" s="101" t="s">
        <v>45</v>
      </c>
      <c r="E8" s="17" t="s">
        <v>46</v>
      </c>
      <c r="F8" s="17" t="s">
        <v>47</v>
      </c>
      <c r="G8" s="17" t="s">
        <v>48</v>
      </c>
      <c r="H8" s="17" t="s">
        <v>49</v>
      </c>
      <c r="I8" s="18" t="s">
        <v>50</v>
      </c>
      <c r="J8" s="109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2"/>
      <c r="V8" s="14"/>
      <c r="W8" s="14"/>
    </row>
    <row r="9" spans="1:23" ht="45.75" customHeight="1">
      <c r="A9" s="106"/>
      <c r="B9" s="110"/>
      <c r="C9" s="111"/>
      <c r="D9" s="101"/>
      <c r="E9" s="16" t="s">
        <v>51</v>
      </c>
      <c r="F9" s="16" t="s">
        <v>52</v>
      </c>
      <c r="G9" s="16" t="s">
        <v>53</v>
      </c>
      <c r="H9" s="16" t="s">
        <v>54</v>
      </c>
      <c r="I9" s="19" t="s">
        <v>55</v>
      </c>
      <c r="J9" s="109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2"/>
      <c r="V9" s="14"/>
      <c r="W9" s="14"/>
    </row>
    <row r="10" spans="1:21" ht="33" customHeight="1">
      <c r="A10" s="20" t="s">
        <v>56</v>
      </c>
      <c r="B10" s="66">
        <f aca="true" t="shared" si="0" ref="B10:B16">D10/365</f>
        <v>2.824657534246575</v>
      </c>
      <c r="C10" s="67">
        <f aca="true" t="shared" si="1" ref="C10:C16">SUM(E10:I10)</f>
        <v>1031</v>
      </c>
      <c r="D10" s="67">
        <f>SUM(E10:G10)</f>
        <v>1031</v>
      </c>
      <c r="E10" s="67">
        <v>1031</v>
      </c>
      <c r="F10" s="68">
        <v>0</v>
      </c>
      <c r="G10" s="68">
        <v>0</v>
      </c>
      <c r="H10" s="67">
        <v>0</v>
      </c>
      <c r="I10" s="68">
        <v>0</v>
      </c>
      <c r="J10" s="68"/>
      <c r="K10" s="68">
        <v>0</v>
      </c>
      <c r="L10" s="68">
        <v>0</v>
      </c>
      <c r="M10" s="67">
        <v>1031</v>
      </c>
      <c r="N10" s="68">
        <v>0</v>
      </c>
      <c r="O10" s="66">
        <v>0</v>
      </c>
      <c r="P10" s="67">
        <v>0</v>
      </c>
      <c r="Q10" s="69">
        <v>0</v>
      </c>
      <c r="R10" s="69">
        <v>0</v>
      </c>
      <c r="S10" s="66">
        <f>B10/110920*1000</f>
        <v>0.025465718844631943</v>
      </c>
      <c r="T10" s="67">
        <v>100</v>
      </c>
      <c r="U10" s="66">
        <f aca="true" t="shared" si="2" ref="U10:U15">P10/C10*100+0.5</f>
        <v>0.5</v>
      </c>
    </row>
    <row r="11" spans="1:21" ht="33" customHeight="1">
      <c r="A11" s="20" t="s">
        <v>57</v>
      </c>
      <c r="B11" s="66">
        <f t="shared" si="0"/>
        <v>2.5753424657534247</v>
      </c>
      <c r="C11" s="67">
        <f t="shared" si="1"/>
        <v>940</v>
      </c>
      <c r="D11" s="67">
        <f>SUM(E11:G11)</f>
        <v>940</v>
      </c>
      <c r="E11" s="67">
        <v>940</v>
      </c>
      <c r="F11" s="68">
        <v>0</v>
      </c>
      <c r="G11" s="68">
        <v>0</v>
      </c>
      <c r="H11" s="67">
        <v>0</v>
      </c>
      <c r="I11" s="68">
        <v>0</v>
      </c>
      <c r="J11" s="68"/>
      <c r="K11" s="68">
        <v>0</v>
      </c>
      <c r="L11" s="68">
        <v>0</v>
      </c>
      <c r="M11" s="67">
        <v>940</v>
      </c>
      <c r="N11" s="68">
        <v>0</v>
      </c>
      <c r="O11" s="68">
        <v>0</v>
      </c>
      <c r="P11" s="69">
        <v>0</v>
      </c>
      <c r="Q11" s="69">
        <v>0</v>
      </c>
      <c r="R11" s="69">
        <v>0</v>
      </c>
      <c r="S11" s="66">
        <f>B11/110690*1000</f>
        <v>0.02326626132219193</v>
      </c>
      <c r="T11" s="67">
        <v>100</v>
      </c>
      <c r="U11" s="66">
        <f t="shared" si="2"/>
        <v>0.5</v>
      </c>
    </row>
    <row r="12" spans="1:21" ht="33" customHeight="1">
      <c r="A12" s="20" t="s">
        <v>58</v>
      </c>
      <c r="B12" s="66">
        <f t="shared" si="0"/>
        <v>1.978082191780822</v>
      </c>
      <c r="C12" s="67">
        <f t="shared" si="1"/>
        <v>725</v>
      </c>
      <c r="D12" s="67">
        <f>SUM(E12:G12)</f>
        <v>722</v>
      </c>
      <c r="E12" s="67">
        <v>722</v>
      </c>
      <c r="F12" s="68">
        <v>0</v>
      </c>
      <c r="G12" s="68">
        <v>0</v>
      </c>
      <c r="H12" s="67">
        <v>3</v>
      </c>
      <c r="I12" s="68">
        <v>0</v>
      </c>
      <c r="J12" s="68"/>
      <c r="K12" s="68">
        <v>0</v>
      </c>
      <c r="L12" s="68">
        <v>0</v>
      </c>
      <c r="M12" s="67">
        <v>762</v>
      </c>
      <c r="N12" s="68">
        <v>0</v>
      </c>
      <c r="O12" s="68">
        <v>0</v>
      </c>
      <c r="P12" s="69">
        <v>0</v>
      </c>
      <c r="Q12" s="69">
        <v>0</v>
      </c>
      <c r="R12" s="69">
        <v>3</v>
      </c>
      <c r="S12" s="66">
        <f>B12/110690*1000</f>
        <v>0.01787046880278997</v>
      </c>
      <c r="T12" s="67">
        <v>100</v>
      </c>
      <c r="U12" s="66">
        <f t="shared" si="2"/>
        <v>0.5</v>
      </c>
    </row>
    <row r="13" spans="1:21" ht="33" customHeight="1">
      <c r="A13" s="20" t="s">
        <v>59</v>
      </c>
      <c r="B13" s="66">
        <f t="shared" si="0"/>
        <v>2.117808219178082</v>
      </c>
      <c r="C13" s="67">
        <f t="shared" si="1"/>
        <v>773</v>
      </c>
      <c r="D13" s="67">
        <f>SUM(E13:H13)</f>
        <v>773</v>
      </c>
      <c r="E13" s="67">
        <v>771</v>
      </c>
      <c r="F13" s="68">
        <v>0</v>
      </c>
      <c r="G13" s="68">
        <v>0</v>
      </c>
      <c r="H13" s="67">
        <v>2</v>
      </c>
      <c r="I13" s="68">
        <v>0</v>
      </c>
      <c r="J13" s="68"/>
      <c r="K13" s="70"/>
      <c r="L13" s="70">
        <v>0</v>
      </c>
      <c r="M13" s="67">
        <v>771</v>
      </c>
      <c r="N13" s="68">
        <v>0</v>
      </c>
      <c r="O13" s="68">
        <v>0</v>
      </c>
      <c r="P13" s="69">
        <v>0</v>
      </c>
      <c r="Q13" s="69">
        <v>0</v>
      </c>
      <c r="R13" s="69">
        <v>2</v>
      </c>
      <c r="S13" s="66">
        <f>B13/110690*1000</f>
        <v>0.019132787236228042</v>
      </c>
      <c r="T13" s="67">
        <v>100</v>
      </c>
      <c r="U13" s="66">
        <f t="shared" si="2"/>
        <v>0.5</v>
      </c>
    </row>
    <row r="14" spans="1:21" s="23" customFormat="1" ht="33" customHeight="1">
      <c r="A14" s="22" t="s">
        <v>60</v>
      </c>
      <c r="B14" s="71">
        <f t="shared" si="0"/>
        <v>1.7068493150684931</v>
      </c>
      <c r="C14" s="72">
        <f t="shared" si="1"/>
        <v>623</v>
      </c>
      <c r="D14" s="72">
        <f>SUM(E14:H14)</f>
        <v>623</v>
      </c>
      <c r="E14" s="72">
        <v>621</v>
      </c>
      <c r="F14" s="68">
        <v>0</v>
      </c>
      <c r="G14" s="68">
        <v>0</v>
      </c>
      <c r="H14" s="72">
        <v>2</v>
      </c>
      <c r="I14" s="68">
        <v>0</v>
      </c>
      <c r="J14" s="68"/>
      <c r="K14" s="73"/>
      <c r="L14" s="73">
        <v>0</v>
      </c>
      <c r="M14" s="72">
        <v>621</v>
      </c>
      <c r="N14" s="68">
        <v>0</v>
      </c>
      <c r="O14" s="68">
        <v>0</v>
      </c>
      <c r="P14" s="69">
        <v>0</v>
      </c>
      <c r="Q14" s="69">
        <v>0</v>
      </c>
      <c r="R14" s="69">
        <v>2</v>
      </c>
      <c r="S14" s="74">
        <v>0.482</v>
      </c>
      <c r="T14" s="72">
        <v>100</v>
      </c>
      <c r="U14" s="75">
        <f t="shared" si="2"/>
        <v>0.5</v>
      </c>
    </row>
    <row r="15" spans="1:21" s="25" customFormat="1" ht="33" customHeight="1">
      <c r="A15" s="24" t="s">
        <v>61</v>
      </c>
      <c r="B15" s="71">
        <f t="shared" si="0"/>
        <v>0.18082191780821918</v>
      </c>
      <c r="C15" s="72">
        <f t="shared" si="1"/>
        <v>66</v>
      </c>
      <c r="D15" s="72">
        <f>SUM(E15:H15)</f>
        <v>66</v>
      </c>
      <c r="E15" s="72">
        <v>44</v>
      </c>
      <c r="F15" s="68">
        <v>0</v>
      </c>
      <c r="G15" s="68">
        <v>0</v>
      </c>
      <c r="H15" s="72">
        <v>22</v>
      </c>
      <c r="I15" s="68">
        <v>0</v>
      </c>
      <c r="J15" s="76">
        <f>K15+M15+O15+R15</f>
        <v>315</v>
      </c>
      <c r="K15" s="72">
        <v>20</v>
      </c>
      <c r="L15" s="72">
        <v>0</v>
      </c>
      <c r="M15" s="72">
        <v>294</v>
      </c>
      <c r="N15" s="68">
        <v>0</v>
      </c>
      <c r="O15" s="68">
        <v>1</v>
      </c>
      <c r="P15" s="69">
        <v>0</v>
      </c>
      <c r="Q15" s="69">
        <v>0</v>
      </c>
      <c r="R15" s="69">
        <v>0</v>
      </c>
      <c r="S15" s="74">
        <v>0.482</v>
      </c>
      <c r="T15" s="72">
        <v>100</v>
      </c>
      <c r="U15" s="75">
        <f t="shared" si="2"/>
        <v>0.5</v>
      </c>
    </row>
    <row r="16" spans="1:21" s="25" customFormat="1" ht="33" customHeight="1">
      <c r="A16" s="65" t="s">
        <v>62</v>
      </c>
      <c r="B16" s="75">
        <f t="shared" si="0"/>
        <v>1.4246575342465753</v>
      </c>
      <c r="C16" s="72">
        <f t="shared" si="1"/>
        <v>531</v>
      </c>
      <c r="D16" s="72">
        <f>SUM(E16:G16)</f>
        <v>520</v>
      </c>
      <c r="E16" s="72">
        <v>520</v>
      </c>
      <c r="F16" s="68">
        <v>0</v>
      </c>
      <c r="G16" s="68">
        <v>0</v>
      </c>
      <c r="H16" s="72">
        <v>11</v>
      </c>
      <c r="I16" s="68">
        <v>0</v>
      </c>
      <c r="J16" s="76">
        <f>K16+M16+O16+R16</f>
        <v>11</v>
      </c>
      <c r="K16" s="72">
        <v>11</v>
      </c>
      <c r="L16" s="72">
        <v>0</v>
      </c>
      <c r="M16" s="72">
        <v>0</v>
      </c>
      <c r="N16" s="68">
        <v>0</v>
      </c>
      <c r="O16" s="68">
        <v>0</v>
      </c>
      <c r="P16" s="69">
        <v>0</v>
      </c>
      <c r="Q16" s="69">
        <v>0</v>
      </c>
      <c r="R16" s="69"/>
      <c r="S16" s="74">
        <v>0</v>
      </c>
      <c r="T16" s="72">
        <v>100</v>
      </c>
      <c r="U16" s="75">
        <v>0</v>
      </c>
    </row>
    <row r="17" spans="1:21" ht="33" customHeight="1">
      <c r="A17" s="65" t="s">
        <v>63</v>
      </c>
      <c r="B17" s="75">
        <v>0.64</v>
      </c>
      <c r="C17" s="72">
        <v>635.34</v>
      </c>
      <c r="D17" s="72">
        <v>635.34</v>
      </c>
      <c r="E17" s="72">
        <v>462.34</v>
      </c>
      <c r="F17" s="68">
        <v>0</v>
      </c>
      <c r="G17" s="68">
        <v>173</v>
      </c>
      <c r="H17" s="72">
        <v>0</v>
      </c>
      <c r="I17" s="68">
        <v>0</v>
      </c>
      <c r="J17" s="76">
        <v>0</v>
      </c>
      <c r="K17" s="72">
        <v>0</v>
      </c>
      <c r="L17" s="72">
        <v>0</v>
      </c>
      <c r="M17" s="72">
        <v>173</v>
      </c>
      <c r="N17" s="68">
        <v>0</v>
      </c>
      <c r="O17" s="68">
        <v>0</v>
      </c>
      <c r="P17" s="69">
        <v>0</v>
      </c>
      <c r="Q17" s="69">
        <v>0</v>
      </c>
      <c r="R17" s="69">
        <v>0</v>
      </c>
      <c r="S17" s="74">
        <v>0.64</v>
      </c>
      <c r="T17" s="72">
        <v>100</v>
      </c>
      <c r="U17" s="75">
        <v>0.5</v>
      </c>
    </row>
    <row r="18" spans="1:21" ht="33" customHeight="1">
      <c r="A18" s="65" t="s">
        <v>64</v>
      </c>
      <c r="B18" s="75">
        <v>0.53</v>
      </c>
      <c r="C18" s="72">
        <v>692</v>
      </c>
      <c r="D18" s="72">
        <v>692</v>
      </c>
      <c r="E18" s="72">
        <v>636.61</v>
      </c>
      <c r="F18" s="68">
        <v>0</v>
      </c>
      <c r="G18" s="68">
        <v>55</v>
      </c>
      <c r="H18" s="72">
        <v>189.04</v>
      </c>
      <c r="I18" s="68">
        <v>263.94</v>
      </c>
      <c r="J18" s="76">
        <v>0</v>
      </c>
      <c r="K18" s="72">
        <v>2.6</v>
      </c>
      <c r="L18" s="72">
        <v>0</v>
      </c>
      <c r="M18" s="72">
        <v>314.73</v>
      </c>
      <c r="N18" s="68">
        <v>0</v>
      </c>
      <c r="O18" s="68">
        <v>0</v>
      </c>
      <c r="P18" s="69">
        <v>0</v>
      </c>
      <c r="Q18" s="69">
        <v>0</v>
      </c>
      <c r="R18" s="69">
        <v>0</v>
      </c>
      <c r="S18" s="74">
        <v>0.53</v>
      </c>
      <c r="T18" s="72">
        <v>85.84</v>
      </c>
      <c r="U18" s="75">
        <v>39.04</v>
      </c>
    </row>
    <row r="19" spans="1:21" ht="33" customHeight="1">
      <c r="A19" s="65" t="s">
        <v>65</v>
      </c>
      <c r="B19" s="75">
        <v>0.4</v>
      </c>
      <c r="C19" s="72">
        <v>508</v>
      </c>
      <c r="D19" s="72">
        <v>508</v>
      </c>
      <c r="E19" s="72">
        <v>508.02</v>
      </c>
      <c r="F19" s="68">
        <v>0</v>
      </c>
      <c r="G19" s="68">
        <v>0</v>
      </c>
      <c r="H19" s="72">
        <v>0</v>
      </c>
      <c r="I19" s="68">
        <v>0</v>
      </c>
      <c r="J19" s="76">
        <v>0</v>
      </c>
      <c r="K19" s="72">
        <v>0</v>
      </c>
      <c r="L19" s="72">
        <v>0</v>
      </c>
      <c r="M19" s="72">
        <v>0</v>
      </c>
      <c r="N19" s="68">
        <v>0</v>
      </c>
      <c r="O19" s="68">
        <v>0</v>
      </c>
      <c r="P19" s="69">
        <v>0</v>
      </c>
      <c r="Q19" s="69">
        <v>0</v>
      </c>
      <c r="R19" s="69">
        <v>0</v>
      </c>
      <c r="S19" s="74">
        <v>0.4</v>
      </c>
      <c r="T19" s="72">
        <v>100</v>
      </c>
      <c r="U19" s="75">
        <v>41.51</v>
      </c>
    </row>
    <row r="20" spans="1:21" ht="33" customHeight="1">
      <c r="A20" s="65" t="s">
        <v>66</v>
      </c>
      <c r="B20" s="75">
        <v>1.38</v>
      </c>
      <c r="C20" s="83">
        <f>SUM(E20:I20)</f>
        <v>1076.91</v>
      </c>
      <c r="D20" s="83">
        <f>SUM(E20:G20)</f>
        <v>538.85</v>
      </c>
      <c r="E20" s="83">
        <v>538.1</v>
      </c>
      <c r="F20" s="68">
        <v>0</v>
      </c>
      <c r="G20" s="68">
        <v>0.75</v>
      </c>
      <c r="H20" s="83">
        <v>489.99</v>
      </c>
      <c r="I20" s="68">
        <v>48.07</v>
      </c>
      <c r="J20" s="68">
        <f>SUM(K20:R20)</f>
        <v>1076.91</v>
      </c>
      <c r="K20" s="83">
        <v>13.49</v>
      </c>
      <c r="L20" s="83">
        <v>213</v>
      </c>
      <c r="M20" s="83">
        <v>12.55</v>
      </c>
      <c r="N20" s="68">
        <v>0</v>
      </c>
      <c r="O20" s="68">
        <v>10.59</v>
      </c>
      <c r="P20" s="84">
        <v>538.06</v>
      </c>
      <c r="Q20" s="84">
        <v>283</v>
      </c>
      <c r="R20" s="84">
        <v>6.22</v>
      </c>
      <c r="S20" s="74">
        <v>0.83</v>
      </c>
      <c r="T20" s="83">
        <v>98.69</v>
      </c>
      <c r="U20" s="75">
        <v>49.96</v>
      </c>
    </row>
    <row r="21" spans="1:21" ht="33" customHeight="1">
      <c r="A21" s="65" t="s">
        <v>228</v>
      </c>
      <c r="B21" s="75">
        <v>1.42</v>
      </c>
      <c r="C21" s="83">
        <f>SUM(E21:I21)</f>
        <v>1137.9899999999998</v>
      </c>
      <c r="D21" s="83">
        <f>SUM(E21:G21)</f>
        <v>534.11</v>
      </c>
      <c r="E21" s="83">
        <v>531.15</v>
      </c>
      <c r="F21" s="68">
        <v>0</v>
      </c>
      <c r="G21" s="68">
        <v>2.96</v>
      </c>
      <c r="H21" s="83">
        <v>554.03</v>
      </c>
      <c r="I21" s="68">
        <v>49.85</v>
      </c>
      <c r="J21" s="68">
        <f>SUM(K21:R21)</f>
        <v>1137.98</v>
      </c>
      <c r="K21" s="72">
        <v>1</v>
      </c>
      <c r="L21" s="83">
        <v>364.14</v>
      </c>
      <c r="M21" s="83">
        <v>5.56</v>
      </c>
      <c r="N21" s="68">
        <v>0</v>
      </c>
      <c r="O21" s="68">
        <v>7.3</v>
      </c>
      <c r="P21" s="84">
        <v>603.87</v>
      </c>
      <c r="Q21" s="84">
        <v>146.95</v>
      </c>
      <c r="R21" s="84">
        <v>9.16</v>
      </c>
      <c r="S21" s="74">
        <v>0.88</v>
      </c>
      <c r="T21" s="83">
        <v>96.8</v>
      </c>
      <c r="U21" s="75">
        <v>53.07</v>
      </c>
    </row>
    <row r="22" spans="1:21" ht="33" customHeight="1">
      <c r="A22" s="65" t="s">
        <v>233</v>
      </c>
      <c r="B22" s="75">
        <v>1.42</v>
      </c>
      <c r="C22" s="83">
        <f>SUM(E22:I22)</f>
        <v>1369.9099999999999</v>
      </c>
      <c r="D22" s="83">
        <f>SUM(E22:G22)</f>
        <v>632.86</v>
      </c>
      <c r="E22" s="83">
        <v>632.86</v>
      </c>
      <c r="F22" s="68">
        <v>0</v>
      </c>
      <c r="G22" s="68">
        <v>0</v>
      </c>
      <c r="H22" s="83">
        <v>507.78</v>
      </c>
      <c r="I22" s="68">
        <v>229.27</v>
      </c>
      <c r="J22" s="68">
        <f>SUM(K22:R22)</f>
        <v>1690.51</v>
      </c>
      <c r="K22" s="72">
        <v>0</v>
      </c>
      <c r="L22" s="83">
        <v>641.08</v>
      </c>
      <c r="M22" s="83">
        <v>3.01</v>
      </c>
      <c r="N22" s="68">
        <v>0</v>
      </c>
      <c r="O22" s="68">
        <v>0</v>
      </c>
      <c r="P22" s="84">
        <v>737.06</v>
      </c>
      <c r="Q22" s="84">
        <v>286.01</v>
      </c>
      <c r="R22" s="84">
        <v>23.35</v>
      </c>
      <c r="S22" s="74">
        <v>1.07</v>
      </c>
      <c r="T22" s="83">
        <v>99.84</v>
      </c>
      <c r="U22" s="75">
        <v>53.8</v>
      </c>
    </row>
    <row r="23" spans="1:21" ht="33" customHeight="1">
      <c r="A23" s="65" t="s">
        <v>236</v>
      </c>
      <c r="B23" s="75">
        <v>1.294</v>
      </c>
      <c r="C23" s="83">
        <f>SUM(E23:I23)</f>
        <v>1316.6599999999999</v>
      </c>
      <c r="D23" s="83">
        <f>SUM(E23:G23)</f>
        <v>611.9</v>
      </c>
      <c r="E23" s="83">
        <v>611.9</v>
      </c>
      <c r="F23" s="68">
        <v>0</v>
      </c>
      <c r="G23" s="68">
        <v>0</v>
      </c>
      <c r="H23" s="83">
        <v>295.93</v>
      </c>
      <c r="I23" s="68">
        <v>408.83</v>
      </c>
      <c r="J23" s="68">
        <f>SUM(K23:R23)</f>
        <v>1102.5600000000002</v>
      </c>
      <c r="K23" s="72">
        <v>0</v>
      </c>
      <c r="L23" s="83">
        <v>366.79</v>
      </c>
      <c r="M23" s="83">
        <v>0.6</v>
      </c>
      <c r="N23" s="68">
        <v>0</v>
      </c>
      <c r="O23" s="68">
        <v>0</v>
      </c>
      <c r="P23" s="84">
        <v>704.76</v>
      </c>
      <c r="Q23" s="84">
        <v>0</v>
      </c>
      <c r="R23" s="84">
        <v>30.41</v>
      </c>
      <c r="S23" s="74">
        <v>1.04</v>
      </c>
      <c r="T23" s="83">
        <v>83.59</v>
      </c>
      <c r="U23" s="75">
        <v>53.53</v>
      </c>
    </row>
    <row r="24" spans="1:21" ht="33" customHeight="1">
      <c r="A24" s="65" t="s">
        <v>239</v>
      </c>
      <c r="B24" s="75">
        <v>1.294</v>
      </c>
      <c r="C24" s="83">
        <f>SUM(E24:I24)</f>
        <v>1039.5700000000002</v>
      </c>
      <c r="D24" s="83">
        <f>SUM(E24:G24)</f>
        <v>494.19</v>
      </c>
      <c r="E24" s="83">
        <v>494.19</v>
      </c>
      <c r="F24" s="68">
        <v>0</v>
      </c>
      <c r="G24" s="68">
        <v>0</v>
      </c>
      <c r="H24" s="83">
        <v>304.48</v>
      </c>
      <c r="I24" s="68">
        <v>240.9</v>
      </c>
      <c r="J24" s="68">
        <f>SUM(K24:R24)</f>
        <v>895.41</v>
      </c>
      <c r="K24" s="72">
        <v>0</v>
      </c>
      <c r="L24" s="83">
        <v>346.87</v>
      </c>
      <c r="M24" s="83">
        <v>0</v>
      </c>
      <c r="N24" s="68">
        <v>0</v>
      </c>
      <c r="O24" s="68">
        <v>0</v>
      </c>
      <c r="P24" s="84">
        <v>545.38</v>
      </c>
      <c r="Q24" s="84">
        <v>0</v>
      </c>
      <c r="R24" s="84">
        <v>3.16</v>
      </c>
      <c r="S24" s="74">
        <v>0.82</v>
      </c>
      <c r="T24" s="83">
        <v>71.29</v>
      </c>
      <c r="U24" s="75">
        <v>52.46</v>
      </c>
    </row>
    <row r="26" ht="33" customHeight="1"/>
    <row r="28" ht="36.75" customHeight="1"/>
  </sheetData>
  <sheetProtection selectLockedCells="1" selectUnlockedCells="1"/>
  <mergeCells count="32">
    <mergeCell ref="Q7:Q9"/>
    <mergeCell ref="R7:R9"/>
    <mergeCell ref="B8:B9"/>
    <mergeCell ref="C8:C9"/>
    <mergeCell ref="D8:D9"/>
    <mergeCell ref="K6:R6"/>
    <mergeCell ref="N7:N9"/>
    <mergeCell ref="O7:O9"/>
    <mergeCell ref="P7:P9"/>
    <mergeCell ref="A7:A9"/>
    <mergeCell ref="D7:G7"/>
    <mergeCell ref="H7:I7"/>
    <mergeCell ref="J7:J9"/>
    <mergeCell ref="K7:K9"/>
    <mergeCell ref="M7:M9"/>
    <mergeCell ref="L7:L9"/>
    <mergeCell ref="T4:U4"/>
    <mergeCell ref="A5:A6"/>
    <mergeCell ref="B5:B7"/>
    <mergeCell ref="D5:I5"/>
    <mergeCell ref="K5:R5"/>
    <mergeCell ref="S5:S9"/>
    <mergeCell ref="T5:T9"/>
    <mergeCell ref="U5:U9"/>
    <mergeCell ref="C6:C7"/>
    <mergeCell ref="D6:I6"/>
    <mergeCell ref="T1:U1"/>
    <mergeCell ref="V1:W1"/>
    <mergeCell ref="A2:J2"/>
    <mergeCell ref="K2:V2"/>
    <mergeCell ref="A3:I3"/>
    <mergeCell ref="K3:U3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zoomScalePageLayoutView="0" workbookViewId="0" topLeftCell="A18">
      <selection activeCell="AM32" sqref="AM32"/>
    </sheetView>
  </sheetViews>
  <sheetFormatPr defaultColWidth="9.00390625" defaultRowHeight="16.5"/>
  <cols>
    <col min="1" max="1" width="7.75390625" style="0" customWidth="1"/>
    <col min="2" max="2" width="8.875" style="0" customWidth="1"/>
    <col min="3" max="3" width="9.625" style="0" customWidth="1"/>
    <col min="4" max="4" width="9.50390625" style="0" customWidth="1"/>
    <col min="5" max="5" width="8.00390625" style="0" customWidth="1"/>
    <col min="6" max="6" width="7.625" style="0" customWidth="1"/>
    <col min="7" max="7" width="7.25390625" style="0" customWidth="1"/>
    <col min="8" max="8" width="8.25390625" style="0" customWidth="1"/>
    <col min="9" max="10" width="8.125" style="0" customWidth="1"/>
    <col min="11" max="11" width="9.375" style="0" customWidth="1"/>
    <col min="12" max="12" width="8.25390625" style="0" customWidth="1"/>
    <col min="13" max="13" width="8.125" style="0" customWidth="1"/>
    <col min="14" max="14" width="7.50390625" style="0" customWidth="1"/>
    <col min="15" max="15" width="8.875" style="0" customWidth="1"/>
    <col min="16" max="16" width="9.50390625" style="0" customWidth="1"/>
    <col min="17" max="17" width="8.00390625" style="0" customWidth="1"/>
    <col min="18" max="18" width="9.75390625" style="0" customWidth="1"/>
    <col min="19" max="19" width="10.50390625" style="0" customWidth="1"/>
    <col min="30" max="31" width="10.50390625" style="0" bestFit="1" customWidth="1"/>
  </cols>
  <sheetData>
    <row r="1" spans="1:19" ht="16.5">
      <c r="A1" s="4" t="s">
        <v>67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0" t="s">
        <v>68</v>
      </c>
      <c r="S1" s="90"/>
    </row>
    <row r="2" spans="1:20" ht="25.5" customHeight="1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113" t="s">
        <v>70</v>
      </c>
      <c r="K2" s="113"/>
      <c r="L2" s="113"/>
      <c r="M2" s="113"/>
      <c r="N2" s="113"/>
      <c r="O2" s="113"/>
      <c r="P2" s="113"/>
      <c r="Q2" s="113"/>
      <c r="R2" s="113"/>
      <c r="S2" s="113"/>
      <c r="T2" s="26"/>
    </row>
    <row r="3" spans="1:19" ht="20.25">
      <c r="A3" s="94" t="s">
        <v>18</v>
      </c>
      <c r="B3" s="94"/>
      <c r="C3" s="94"/>
      <c r="D3" s="94"/>
      <c r="E3" s="94"/>
      <c r="F3" s="94"/>
      <c r="G3" s="94"/>
      <c r="H3" s="94"/>
      <c r="I3" s="94"/>
      <c r="J3" s="6"/>
      <c r="K3" s="95" t="s">
        <v>19</v>
      </c>
      <c r="L3" s="95"/>
      <c r="M3" s="95"/>
      <c r="N3" s="95"/>
      <c r="O3" s="95"/>
      <c r="P3" s="95"/>
      <c r="Q3" s="95"/>
      <c r="R3" s="95"/>
      <c r="S3" s="95"/>
    </row>
    <row r="4" spans="1:19" ht="16.5" customHeight="1">
      <c r="A4" s="7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96" t="s">
        <v>21</v>
      </c>
      <c r="S4" s="96"/>
    </row>
    <row r="5" spans="1:19" ht="16.5" customHeight="1">
      <c r="A5" s="118" t="s">
        <v>71</v>
      </c>
      <c r="B5" s="117" t="s">
        <v>72</v>
      </c>
      <c r="C5" s="119" t="s">
        <v>73</v>
      </c>
      <c r="D5" s="116" t="s">
        <v>74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21" t="s">
        <v>75</v>
      </c>
    </row>
    <row r="6" spans="1:19" ht="46.5" customHeight="1">
      <c r="A6" s="118"/>
      <c r="B6" s="117"/>
      <c r="C6" s="117"/>
      <c r="D6" s="122" t="s">
        <v>29</v>
      </c>
      <c r="E6" s="114" t="s">
        <v>76</v>
      </c>
      <c r="F6" s="114"/>
      <c r="G6" s="114"/>
      <c r="H6" s="114"/>
      <c r="I6" s="114"/>
      <c r="J6" s="114"/>
      <c r="K6" s="115" t="s">
        <v>77</v>
      </c>
      <c r="L6" s="115"/>
      <c r="M6" s="115"/>
      <c r="N6" s="115"/>
      <c r="O6" s="115"/>
      <c r="P6" s="115"/>
      <c r="Q6" s="115"/>
      <c r="R6" s="115"/>
      <c r="S6" s="121"/>
    </row>
    <row r="7" spans="1:19" ht="16.5" customHeight="1">
      <c r="A7" s="118"/>
      <c r="B7" s="117"/>
      <c r="C7" s="117"/>
      <c r="D7" s="122"/>
      <c r="E7" s="116" t="s">
        <v>78</v>
      </c>
      <c r="F7" s="116"/>
      <c r="G7" s="116"/>
      <c r="H7" s="116"/>
      <c r="I7" s="28" t="s">
        <v>79</v>
      </c>
      <c r="J7" s="29" t="s">
        <v>80</v>
      </c>
      <c r="K7" s="117" t="s">
        <v>81</v>
      </c>
      <c r="L7" s="116" t="s">
        <v>82</v>
      </c>
      <c r="M7" s="117" t="s">
        <v>83</v>
      </c>
      <c r="N7" s="117" t="s">
        <v>84</v>
      </c>
      <c r="O7" s="117" t="s">
        <v>85</v>
      </c>
      <c r="P7" s="117" t="s">
        <v>86</v>
      </c>
      <c r="Q7" s="117" t="s">
        <v>87</v>
      </c>
      <c r="R7" s="117" t="s">
        <v>88</v>
      </c>
      <c r="S7" s="120" t="s">
        <v>89</v>
      </c>
    </row>
    <row r="8" spans="1:19" ht="16.5">
      <c r="A8" s="118"/>
      <c r="B8" s="117"/>
      <c r="C8" s="117"/>
      <c r="D8" s="122"/>
      <c r="E8" s="116"/>
      <c r="F8" s="116"/>
      <c r="G8" s="116"/>
      <c r="H8" s="116"/>
      <c r="I8" s="31" t="s">
        <v>90</v>
      </c>
      <c r="J8" s="32" t="s">
        <v>91</v>
      </c>
      <c r="K8" s="117"/>
      <c r="L8" s="117"/>
      <c r="M8" s="117"/>
      <c r="N8" s="117"/>
      <c r="O8" s="117"/>
      <c r="P8" s="117"/>
      <c r="Q8" s="117"/>
      <c r="R8" s="117"/>
      <c r="S8" s="120"/>
    </row>
    <row r="9" spans="1:19" ht="53.25" customHeight="1">
      <c r="A9" s="118"/>
      <c r="B9" s="117"/>
      <c r="C9" s="117"/>
      <c r="D9" s="117"/>
      <c r="E9" s="27" t="s">
        <v>92</v>
      </c>
      <c r="F9" s="33" t="s">
        <v>46</v>
      </c>
      <c r="G9" s="33" t="s">
        <v>47</v>
      </c>
      <c r="H9" s="30" t="s">
        <v>93</v>
      </c>
      <c r="I9" s="30" t="s">
        <v>94</v>
      </c>
      <c r="J9" s="34" t="s">
        <v>95</v>
      </c>
      <c r="K9" s="117"/>
      <c r="L9" s="117"/>
      <c r="M9" s="117"/>
      <c r="N9" s="117"/>
      <c r="O9" s="117"/>
      <c r="P9" s="117"/>
      <c r="Q9" s="117"/>
      <c r="R9" s="117"/>
      <c r="S9" s="120"/>
    </row>
    <row r="10" spans="1:19" ht="79.5" customHeight="1">
      <c r="A10" s="118"/>
      <c r="B10" s="35" t="s">
        <v>96</v>
      </c>
      <c r="C10" s="35" t="s">
        <v>97</v>
      </c>
      <c r="D10" s="36" t="s">
        <v>98</v>
      </c>
      <c r="E10" s="37" t="s">
        <v>99</v>
      </c>
      <c r="F10" s="35" t="s">
        <v>51</v>
      </c>
      <c r="G10" s="35" t="s">
        <v>52</v>
      </c>
      <c r="H10" s="38" t="s">
        <v>53</v>
      </c>
      <c r="I10" s="38" t="s">
        <v>54</v>
      </c>
      <c r="J10" s="39" t="s">
        <v>100</v>
      </c>
      <c r="K10" s="40" t="s">
        <v>101</v>
      </c>
      <c r="L10" s="116"/>
      <c r="M10" s="35" t="s">
        <v>102</v>
      </c>
      <c r="N10" s="35" t="s">
        <v>103</v>
      </c>
      <c r="O10" s="35" t="s">
        <v>104</v>
      </c>
      <c r="P10" s="35" t="s">
        <v>105</v>
      </c>
      <c r="Q10" s="41" t="s">
        <v>106</v>
      </c>
      <c r="R10" s="41" t="s">
        <v>107</v>
      </c>
      <c r="S10" s="42"/>
    </row>
    <row r="11" spans="1:19" ht="33" customHeight="1">
      <c r="A11" s="22" t="s">
        <v>108</v>
      </c>
      <c r="B11" s="43">
        <v>3832</v>
      </c>
      <c r="C11" s="43">
        <v>3832</v>
      </c>
      <c r="D11" s="43">
        <v>718</v>
      </c>
      <c r="E11" s="43">
        <v>718</v>
      </c>
      <c r="F11" s="43">
        <v>718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4"/>
      <c r="S11" s="8">
        <v>0.78</v>
      </c>
    </row>
    <row r="12" spans="1:19" ht="33.75" customHeight="1">
      <c r="A12" s="24" t="s">
        <v>63</v>
      </c>
      <c r="B12" s="45">
        <v>3598</v>
      </c>
      <c r="C12" s="43">
        <v>3598</v>
      </c>
      <c r="D12" s="43">
        <v>635.34</v>
      </c>
      <c r="E12" s="43">
        <v>635.34</v>
      </c>
      <c r="F12" s="43">
        <v>635.34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4"/>
      <c r="S12" s="8">
        <v>0.64</v>
      </c>
    </row>
    <row r="13" spans="1:19" ht="33.75" customHeight="1">
      <c r="A13" s="65" t="s">
        <v>64</v>
      </c>
      <c r="B13" s="43">
        <v>3520</v>
      </c>
      <c r="C13" s="46">
        <v>3520</v>
      </c>
      <c r="D13" s="46">
        <v>692</v>
      </c>
      <c r="E13" s="46">
        <v>692</v>
      </c>
      <c r="F13" s="46">
        <v>636.61</v>
      </c>
      <c r="G13" s="46">
        <v>0</v>
      </c>
      <c r="H13" s="46">
        <v>55</v>
      </c>
      <c r="I13" s="46">
        <v>0</v>
      </c>
      <c r="J13" s="46">
        <v>0</v>
      </c>
      <c r="K13" s="46">
        <v>0</v>
      </c>
      <c r="L13" s="46">
        <v>0</v>
      </c>
      <c r="M13" s="46">
        <v>314.73</v>
      </c>
      <c r="N13" s="46">
        <v>0</v>
      </c>
      <c r="O13" s="46">
        <v>0</v>
      </c>
      <c r="P13" s="46">
        <v>0</v>
      </c>
      <c r="Q13" s="46">
        <v>0</v>
      </c>
      <c r="R13" s="47">
        <v>377</v>
      </c>
      <c r="S13" s="8">
        <v>0.53</v>
      </c>
    </row>
    <row r="14" spans="1:19" ht="33.75" customHeight="1">
      <c r="A14" s="65" t="s">
        <v>65</v>
      </c>
      <c r="B14" s="43">
        <v>3518</v>
      </c>
      <c r="C14" s="46">
        <v>3518</v>
      </c>
      <c r="D14" s="46">
        <v>508.02</v>
      </c>
      <c r="E14" s="46">
        <v>508.02</v>
      </c>
      <c r="F14" s="46">
        <v>508.02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77">
        <v>0.4</v>
      </c>
    </row>
    <row r="15" spans="1:19" ht="33.75" customHeight="1">
      <c r="A15" s="65" t="s">
        <v>66</v>
      </c>
      <c r="B15" s="43">
        <v>3580</v>
      </c>
      <c r="C15" s="85">
        <v>3580</v>
      </c>
      <c r="D15" s="85">
        <v>1076.91</v>
      </c>
      <c r="E15" s="85">
        <v>538.85</v>
      </c>
      <c r="F15" s="85">
        <v>538.1</v>
      </c>
      <c r="G15" s="85">
        <v>0</v>
      </c>
      <c r="H15" s="85">
        <v>0.75</v>
      </c>
      <c r="I15" s="85">
        <v>489.99</v>
      </c>
      <c r="J15" s="85">
        <v>48.07</v>
      </c>
      <c r="K15" s="85">
        <v>1076.91</v>
      </c>
      <c r="L15" s="85">
        <v>13.49</v>
      </c>
      <c r="M15" s="85">
        <v>12.55</v>
      </c>
      <c r="N15" s="85">
        <v>0</v>
      </c>
      <c r="O15" s="85">
        <v>10.59</v>
      </c>
      <c r="P15" s="85">
        <v>538.06</v>
      </c>
      <c r="Q15" s="85">
        <v>283</v>
      </c>
      <c r="R15" s="85">
        <v>219.22</v>
      </c>
      <c r="S15" s="86">
        <v>0.39</v>
      </c>
    </row>
    <row r="16" spans="1:19" ht="33.75" customHeight="1">
      <c r="A16" s="65" t="s">
        <v>228</v>
      </c>
      <c r="B16" s="43">
        <v>3499</v>
      </c>
      <c r="C16" s="85">
        <v>3499</v>
      </c>
      <c r="D16" s="85">
        <v>1137.99</v>
      </c>
      <c r="E16" s="85">
        <f>SUM(F16:H16)</f>
        <v>534.11</v>
      </c>
      <c r="F16" s="85">
        <v>531.15</v>
      </c>
      <c r="G16" s="85">
        <v>0</v>
      </c>
      <c r="H16" s="85">
        <v>2.96</v>
      </c>
      <c r="I16" s="85">
        <v>554.03</v>
      </c>
      <c r="J16" s="85">
        <v>49.85</v>
      </c>
      <c r="K16" s="85">
        <v>1137.98</v>
      </c>
      <c r="L16" s="85">
        <v>1</v>
      </c>
      <c r="M16" s="85">
        <v>5.56</v>
      </c>
      <c r="N16" s="85">
        <v>0</v>
      </c>
      <c r="O16" s="85">
        <v>7.3</v>
      </c>
      <c r="P16" s="85">
        <v>603.87</v>
      </c>
      <c r="Q16" s="85">
        <v>146.95</v>
      </c>
      <c r="R16" s="85">
        <v>373.3</v>
      </c>
      <c r="S16" s="86">
        <v>0.4</v>
      </c>
    </row>
    <row r="17" spans="1:19" ht="33.75" customHeight="1">
      <c r="A17" s="65" t="s">
        <v>233</v>
      </c>
      <c r="B17" s="43">
        <v>3490</v>
      </c>
      <c r="C17" s="85">
        <v>3490</v>
      </c>
      <c r="D17" s="85">
        <v>1369.91</v>
      </c>
      <c r="E17" s="85">
        <v>632.86</v>
      </c>
      <c r="F17" s="85">
        <v>632.86</v>
      </c>
      <c r="G17" s="85">
        <v>0</v>
      </c>
      <c r="H17" s="85">
        <v>0</v>
      </c>
      <c r="I17" s="85">
        <v>507.78</v>
      </c>
      <c r="J17" s="85">
        <v>229.27</v>
      </c>
      <c r="K17" s="85">
        <v>1049.44</v>
      </c>
      <c r="L17" s="85">
        <v>0</v>
      </c>
      <c r="M17" s="85">
        <v>3.01</v>
      </c>
      <c r="N17" s="85">
        <v>0</v>
      </c>
      <c r="O17" s="85">
        <v>0</v>
      </c>
      <c r="P17" s="85">
        <v>737.06</v>
      </c>
      <c r="Q17" s="85">
        <v>286.01</v>
      </c>
      <c r="R17" s="85">
        <v>23.36</v>
      </c>
      <c r="S17" s="86">
        <v>1.07</v>
      </c>
    </row>
    <row r="18" spans="1:19" ht="33.75" customHeight="1">
      <c r="A18" s="65" t="s">
        <v>236</v>
      </c>
      <c r="B18" s="43">
        <v>3440</v>
      </c>
      <c r="C18" s="85">
        <v>3440</v>
      </c>
      <c r="D18" s="89">
        <f>E18+I18+J18</f>
        <v>1316.6599999999999</v>
      </c>
      <c r="E18" s="85">
        <v>611.9</v>
      </c>
      <c r="F18" s="85">
        <v>611.9</v>
      </c>
      <c r="G18" s="85">
        <v>0</v>
      </c>
      <c r="H18" s="85">
        <v>0</v>
      </c>
      <c r="I18" s="85">
        <v>295.93</v>
      </c>
      <c r="J18" s="85">
        <v>408.83</v>
      </c>
      <c r="K18" s="85">
        <f>SUM(L18:R18)</f>
        <v>735.77</v>
      </c>
      <c r="L18" s="85">
        <v>0</v>
      </c>
      <c r="M18" s="85">
        <v>0.6</v>
      </c>
      <c r="N18" s="85">
        <v>0</v>
      </c>
      <c r="O18" s="85">
        <v>0</v>
      </c>
      <c r="P18" s="85">
        <v>704.76</v>
      </c>
      <c r="Q18" s="85">
        <v>0</v>
      </c>
      <c r="R18" s="85">
        <v>30.41</v>
      </c>
      <c r="S18" s="86">
        <v>1.04</v>
      </c>
    </row>
    <row r="19" spans="1:19" ht="33.75" customHeight="1">
      <c r="A19" s="65" t="s">
        <v>239</v>
      </c>
      <c r="B19" s="43">
        <v>3480</v>
      </c>
      <c r="C19" s="85">
        <v>3480</v>
      </c>
      <c r="D19" s="89">
        <f>E19+I19+J19</f>
        <v>1039.5700000000002</v>
      </c>
      <c r="E19" s="85">
        <f>SUM(F19:H19)</f>
        <v>494.19</v>
      </c>
      <c r="F19" s="85">
        <v>494.19</v>
      </c>
      <c r="G19" s="85">
        <v>0</v>
      </c>
      <c r="H19" s="85">
        <v>0</v>
      </c>
      <c r="I19" s="85">
        <v>304.48</v>
      </c>
      <c r="J19" s="85">
        <v>240.9</v>
      </c>
      <c r="K19" s="85">
        <f>SUM(L19:R19)</f>
        <v>548.54</v>
      </c>
      <c r="L19" s="85">
        <v>0</v>
      </c>
      <c r="M19" s="85">
        <v>0</v>
      </c>
      <c r="N19" s="85">
        <v>0</v>
      </c>
      <c r="O19" s="85">
        <v>0</v>
      </c>
      <c r="P19" s="85">
        <v>545.38</v>
      </c>
      <c r="Q19" s="85">
        <v>0</v>
      </c>
      <c r="R19" s="85">
        <v>3.16</v>
      </c>
      <c r="S19" s="86">
        <v>0.82</v>
      </c>
    </row>
    <row r="20" spans="1:39" ht="18" customHeight="1">
      <c r="A20" s="123" t="s">
        <v>71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5" t="s">
        <v>109</v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6" t="s">
        <v>110</v>
      </c>
      <c r="AE20" s="126" t="s">
        <v>111</v>
      </c>
      <c r="AF20" s="126" t="s">
        <v>112</v>
      </c>
      <c r="AG20" s="126" t="s">
        <v>113</v>
      </c>
      <c r="AH20" s="126" t="s">
        <v>114</v>
      </c>
      <c r="AI20" s="126" t="s">
        <v>115</v>
      </c>
      <c r="AJ20" s="126" t="s">
        <v>116</v>
      </c>
      <c r="AK20" s="126" t="s">
        <v>117</v>
      </c>
      <c r="AL20" s="128" t="s">
        <v>118</v>
      </c>
      <c r="AM20" s="128" t="s">
        <v>119</v>
      </c>
    </row>
    <row r="21" spans="1:39" ht="36.75" customHeight="1">
      <c r="A21" s="123"/>
      <c r="B21" s="126" t="s">
        <v>29</v>
      </c>
      <c r="C21" s="126" t="s">
        <v>120</v>
      </c>
      <c r="D21" s="126"/>
      <c r="E21" s="126"/>
      <c r="F21" s="126"/>
      <c r="G21" s="126"/>
      <c r="H21" s="126"/>
      <c r="I21" s="126"/>
      <c r="J21" s="126"/>
      <c r="K21" s="126" t="s">
        <v>121</v>
      </c>
      <c r="L21" s="126" t="s">
        <v>122</v>
      </c>
      <c r="M21" s="126"/>
      <c r="N21" s="126"/>
      <c r="O21" s="126"/>
      <c r="P21" s="126" t="s">
        <v>123</v>
      </c>
      <c r="Q21" s="129" t="s">
        <v>124</v>
      </c>
      <c r="R21" s="129"/>
      <c r="S21" s="129"/>
      <c r="T21" s="129"/>
      <c r="U21" s="127" t="s">
        <v>125</v>
      </c>
      <c r="V21" s="127"/>
      <c r="W21" s="127"/>
      <c r="X21" s="127" t="s">
        <v>126</v>
      </c>
      <c r="Y21" s="127"/>
      <c r="Z21" s="127"/>
      <c r="AA21" s="127" t="s">
        <v>86</v>
      </c>
      <c r="AB21" s="127"/>
      <c r="AC21" s="127"/>
      <c r="AD21" s="126"/>
      <c r="AE21" s="126"/>
      <c r="AF21" s="126"/>
      <c r="AG21" s="126"/>
      <c r="AH21" s="126"/>
      <c r="AI21" s="126"/>
      <c r="AJ21" s="126"/>
      <c r="AK21" s="126"/>
      <c r="AL21" s="128"/>
      <c r="AM21" s="128"/>
    </row>
    <row r="22" spans="1:39" ht="42.75">
      <c r="A22" s="123"/>
      <c r="B22" s="126"/>
      <c r="C22" s="48" t="s">
        <v>127</v>
      </c>
      <c r="D22" s="48" t="s">
        <v>128</v>
      </c>
      <c r="E22" s="48" t="s">
        <v>129</v>
      </c>
      <c r="F22" s="48" t="s">
        <v>130</v>
      </c>
      <c r="G22" s="48" t="s">
        <v>87</v>
      </c>
      <c r="H22" s="48" t="s">
        <v>131</v>
      </c>
      <c r="I22" s="48" t="s">
        <v>132</v>
      </c>
      <c r="J22" s="48" t="s">
        <v>133</v>
      </c>
      <c r="K22" s="126"/>
      <c r="L22" s="48" t="s">
        <v>127</v>
      </c>
      <c r="M22" s="48" t="s">
        <v>134</v>
      </c>
      <c r="N22" s="48" t="s">
        <v>36</v>
      </c>
      <c r="O22" s="48" t="s">
        <v>135</v>
      </c>
      <c r="P22" s="126"/>
      <c r="Q22" s="49" t="s">
        <v>127</v>
      </c>
      <c r="R22" s="49" t="s">
        <v>46</v>
      </c>
      <c r="S22" s="49" t="s">
        <v>47</v>
      </c>
      <c r="T22" s="49" t="s">
        <v>93</v>
      </c>
      <c r="U22" s="49" t="s">
        <v>127</v>
      </c>
      <c r="V22" s="49" t="s">
        <v>46</v>
      </c>
      <c r="W22" s="49" t="s">
        <v>93</v>
      </c>
      <c r="X22" s="49" t="s">
        <v>127</v>
      </c>
      <c r="Y22" s="49" t="s">
        <v>94</v>
      </c>
      <c r="Z22" s="49" t="s">
        <v>136</v>
      </c>
      <c r="AA22" s="49" t="s">
        <v>127</v>
      </c>
      <c r="AB22" s="49" t="s">
        <v>231</v>
      </c>
      <c r="AC22" s="49" t="s">
        <v>136</v>
      </c>
      <c r="AD22" s="126"/>
      <c r="AE22" s="126"/>
      <c r="AF22" s="126"/>
      <c r="AG22" s="126"/>
      <c r="AH22" s="126"/>
      <c r="AI22" s="126"/>
      <c r="AJ22" s="126"/>
      <c r="AK22" s="126"/>
      <c r="AL22" s="128"/>
      <c r="AM22" s="128"/>
    </row>
    <row r="23" spans="1:39" ht="33.75" customHeight="1">
      <c r="A23" s="78" t="s">
        <v>137</v>
      </c>
      <c r="B23" s="87" t="s">
        <v>138</v>
      </c>
      <c r="C23" s="87" t="s">
        <v>139</v>
      </c>
      <c r="D23" s="87" t="s">
        <v>140</v>
      </c>
      <c r="E23" s="87">
        <v>0</v>
      </c>
      <c r="F23" s="87">
        <v>0</v>
      </c>
      <c r="G23" s="87">
        <v>0</v>
      </c>
      <c r="H23" s="87">
        <v>0</v>
      </c>
      <c r="I23" s="87" t="s">
        <v>141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 t="s">
        <v>143</v>
      </c>
      <c r="Q23" s="87" t="s">
        <v>140</v>
      </c>
      <c r="R23" s="87" t="s">
        <v>140</v>
      </c>
      <c r="S23" s="87">
        <v>0</v>
      </c>
      <c r="T23" s="87">
        <v>0</v>
      </c>
      <c r="U23" s="87" t="s">
        <v>141</v>
      </c>
      <c r="V23" s="87" t="s">
        <v>144</v>
      </c>
      <c r="W23" s="87" t="s">
        <v>145</v>
      </c>
      <c r="X23" s="87">
        <v>0</v>
      </c>
      <c r="Y23" s="87">
        <v>0</v>
      </c>
      <c r="Z23" s="87">
        <v>0</v>
      </c>
      <c r="AA23" s="87" t="s">
        <v>143</v>
      </c>
      <c r="AB23" s="87" t="s">
        <v>146</v>
      </c>
      <c r="AC23" s="87" t="s">
        <v>147</v>
      </c>
      <c r="AD23" s="88" t="s">
        <v>148</v>
      </c>
      <c r="AE23" s="88" t="s">
        <v>148</v>
      </c>
      <c r="AF23" s="88" t="s">
        <v>149</v>
      </c>
      <c r="AG23" s="88" t="s">
        <v>150</v>
      </c>
      <c r="AH23" s="88" t="s">
        <v>151</v>
      </c>
      <c r="AI23" s="88" t="s">
        <v>149</v>
      </c>
      <c r="AJ23" s="88" t="s">
        <v>152</v>
      </c>
      <c r="AK23" s="88" t="s">
        <v>152</v>
      </c>
      <c r="AL23" s="87" t="s">
        <v>153</v>
      </c>
      <c r="AM23" s="87" t="s">
        <v>153</v>
      </c>
    </row>
    <row r="24" spans="1:39" ht="33.75" customHeight="1">
      <c r="A24" s="65" t="s">
        <v>63</v>
      </c>
      <c r="B24" s="87" t="s">
        <v>154</v>
      </c>
      <c r="C24" s="87" t="s">
        <v>154</v>
      </c>
      <c r="D24" s="87" t="s">
        <v>155</v>
      </c>
      <c r="E24" s="87" t="s">
        <v>156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 t="s">
        <v>157</v>
      </c>
      <c r="Q24" s="87" t="s">
        <v>154</v>
      </c>
      <c r="R24" s="87" t="s">
        <v>155</v>
      </c>
      <c r="S24" s="87">
        <v>0</v>
      </c>
      <c r="T24" s="87" t="s">
        <v>156</v>
      </c>
      <c r="U24" s="87" t="s">
        <v>158</v>
      </c>
      <c r="V24" s="87">
        <v>0</v>
      </c>
      <c r="W24" s="87" t="s">
        <v>158</v>
      </c>
      <c r="X24" s="87">
        <v>0</v>
      </c>
      <c r="Y24" s="87">
        <v>0</v>
      </c>
      <c r="Z24" s="87">
        <v>0</v>
      </c>
      <c r="AA24" s="87" t="s">
        <v>157</v>
      </c>
      <c r="AB24" s="87" t="s">
        <v>159</v>
      </c>
      <c r="AC24" s="87" t="s">
        <v>160</v>
      </c>
      <c r="AD24" s="88" t="s">
        <v>161</v>
      </c>
      <c r="AE24" s="88" t="s">
        <v>161</v>
      </c>
      <c r="AF24" s="88" t="s">
        <v>149</v>
      </c>
      <c r="AG24" s="88" t="s">
        <v>162</v>
      </c>
      <c r="AH24" s="88" t="s">
        <v>163</v>
      </c>
      <c r="AI24" s="88" t="s">
        <v>149</v>
      </c>
      <c r="AJ24" s="88">
        <v>0</v>
      </c>
      <c r="AK24" s="88">
        <v>0</v>
      </c>
      <c r="AL24" s="88" t="s">
        <v>164</v>
      </c>
      <c r="AM24" s="88" t="s">
        <v>165</v>
      </c>
    </row>
    <row r="25" spans="1:39" ht="33.75" customHeight="1">
      <c r="A25" s="65" t="s">
        <v>64</v>
      </c>
      <c r="B25" s="87" t="s">
        <v>154</v>
      </c>
      <c r="C25" s="87" t="s">
        <v>154</v>
      </c>
      <c r="D25" s="87" t="s">
        <v>166</v>
      </c>
      <c r="E25" s="87" t="s">
        <v>167</v>
      </c>
      <c r="F25" s="87">
        <v>0</v>
      </c>
      <c r="G25" s="87">
        <v>0</v>
      </c>
      <c r="H25" s="87" t="s">
        <v>168</v>
      </c>
      <c r="I25" s="87" t="s">
        <v>142</v>
      </c>
      <c r="J25" s="87" t="s">
        <v>169</v>
      </c>
      <c r="K25" s="87">
        <v>0</v>
      </c>
      <c r="L25" s="87">
        <v>0</v>
      </c>
      <c r="M25" s="87">
        <v>0</v>
      </c>
      <c r="N25" s="87" t="s">
        <v>170</v>
      </c>
      <c r="O25" s="87">
        <v>0</v>
      </c>
      <c r="P25" s="87" t="s">
        <v>157</v>
      </c>
      <c r="Q25" s="87" t="s">
        <v>154</v>
      </c>
      <c r="R25" s="87" t="s">
        <v>171</v>
      </c>
      <c r="S25" s="87">
        <v>0</v>
      </c>
      <c r="T25" s="87" t="s">
        <v>172</v>
      </c>
      <c r="U25" s="87" t="s">
        <v>173</v>
      </c>
      <c r="V25" s="87" t="s">
        <v>174</v>
      </c>
      <c r="W25" s="87" t="s">
        <v>175</v>
      </c>
      <c r="X25" s="87">
        <v>0</v>
      </c>
      <c r="Y25" s="87">
        <v>0</v>
      </c>
      <c r="Z25" s="87">
        <v>0</v>
      </c>
      <c r="AA25" s="87" t="s">
        <v>176</v>
      </c>
      <c r="AB25" s="87" t="s">
        <v>177</v>
      </c>
      <c r="AC25" s="87" t="s">
        <v>178</v>
      </c>
      <c r="AD25" s="88" t="s">
        <v>179</v>
      </c>
      <c r="AE25" s="88" t="s">
        <v>179</v>
      </c>
      <c r="AF25" s="88" t="s">
        <v>180</v>
      </c>
      <c r="AG25" s="88" t="s">
        <v>181</v>
      </c>
      <c r="AH25" s="88" t="s">
        <v>182</v>
      </c>
      <c r="AI25" s="88" t="s">
        <v>180</v>
      </c>
      <c r="AJ25" s="88" t="s">
        <v>183</v>
      </c>
      <c r="AK25" s="88" t="s">
        <v>184</v>
      </c>
      <c r="AL25" s="88" t="s">
        <v>185</v>
      </c>
      <c r="AM25" s="88" t="s">
        <v>186</v>
      </c>
    </row>
    <row r="26" spans="1:39" ht="33.75" customHeight="1">
      <c r="A26" s="65" t="s">
        <v>65</v>
      </c>
      <c r="B26" s="87" t="s">
        <v>187</v>
      </c>
      <c r="C26" s="87" t="s">
        <v>187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 t="s">
        <v>188</v>
      </c>
      <c r="L26" s="87" t="s">
        <v>189</v>
      </c>
      <c r="M26" s="87">
        <v>0</v>
      </c>
      <c r="N26" s="87" t="s">
        <v>189</v>
      </c>
      <c r="O26" s="87">
        <v>0</v>
      </c>
      <c r="P26" s="87" t="s">
        <v>190</v>
      </c>
      <c r="Q26" s="87" t="s">
        <v>187</v>
      </c>
      <c r="R26" s="87" t="s">
        <v>187</v>
      </c>
      <c r="S26" s="87">
        <v>0</v>
      </c>
      <c r="T26" s="87">
        <v>0</v>
      </c>
      <c r="U26" s="87" t="s">
        <v>188</v>
      </c>
      <c r="V26" s="87">
        <v>0</v>
      </c>
      <c r="W26" s="87" t="s">
        <v>188</v>
      </c>
      <c r="X26" s="87" t="s">
        <v>189</v>
      </c>
      <c r="Y26" s="87">
        <v>0</v>
      </c>
      <c r="Z26" s="87" t="s">
        <v>189</v>
      </c>
      <c r="AA26" s="87" t="s">
        <v>190</v>
      </c>
      <c r="AB26" s="87">
        <v>0</v>
      </c>
      <c r="AC26" s="87" t="s">
        <v>190</v>
      </c>
      <c r="AD26" s="88" t="s">
        <v>191</v>
      </c>
      <c r="AE26" s="88" t="s">
        <v>191</v>
      </c>
      <c r="AF26" s="88" t="s">
        <v>159</v>
      </c>
      <c r="AG26" s="88" t="s">
        <v>192</v>
      </c>
      <c r="AH26" s="88" t="s">
        <v>192</v>
      </c>
      <c r="AI26" s="88" t="s">
        <v>193</v>
      </c>
      <c r="AJ26" s="88" t="s">
        <v>194</v>
      </c>
      <c r="AK26" s="88" t="s">
        <v>184</v>
      </c>
      <c r="AL26" s="88" t="s">
        <v>195</v>
      </c>
      <c r="AM26" s="88" t="s">
        <v>196</v>
      </c>
    </row>
    <row r="27" spans="1:39" ht="33.75" customHeight="1">
      <c r="A27" s="65" t="s">
        <v>66</v>
      </c>
      <c r="B27" s="87">
        <v>1076.91</v>
      </c>
      <c r="C27" s="87">
        <f>SUM(D27:K27)</f>
        <v>508.55</v>
      </c>
      <c r="D27" s="87">
        <v>213</v>
      </c>
      <c r="E27" s="87">
        <v>0</v>
      </c>
      <c r="F27" s="87">
        <v>0</v>
      </c>
      <c r="G27" s="87">
        <v>283</v>
      </c>
      <c r="H27" s="87">
        <v>0</v>
      </c>
      <c r="I27" s="87">
        <v>0</v>
      </c>
      <c r="J27" s="87">
        <v>12.55</v>
      </c>
      <c r="K27" s="87">
        <v>0</v>
      </c>
      <c r="L27" s="87">
        <v>30.3</v>
      </c>
      <c r="M27" s="87">
        <v>10.59</v>
      </c>
      <c r="N27" s="87">
        <v>13.49</v>
      </c>
      <c r="O27" s="87">
        <v>6.22</v>
      </c>
      <c r="P27" s="87">
        <v>538.06</v>
      </c>
      <c r="Q27" s="87">
        <v>496</v>
      </c>
      <c r="R27" s="87">
        <v>496</v>
      </c>
      <c r="S27" s="87">
        <v>0</v>
      </c>
      <c r="T27" s="87">
        <v>0</v>
      </c>
      <c r="U27" s="87">
        <v>12.55</v>
      </c>
      <c r="V27" s="87">
        <v>11.8</v>
      </c>
      <c r="W27" s="87">
        <v>0.75</v>
      </c>
      <c r="X27" s="87">
        <v>30.3</v>
      </c>
      <c r="Y27" s="87">
        <v>30.3</v>
      </c>
      <c r="Z27" s="87">
        <v>0</v>
      </c>
      <c r="AA27" s="87">
        <v>538.06</v>
      </c>
      <c r="AB27" s="87">
        <v>489.599</v>
      </c>
      <c r="AC27" s="87">
        <v>48.07</v>
      </c>
      <c r="AD27" s="88">
        <v>3.55</v>
      </c>
      <c r="AE27" s="88">
        <v>3.55</v>
      </c>
      <c r="AF27" s="88">
        <v>100</v>
      </c>
      <c r="AG27" s="88">
        <v>0.83</v>
      </c>
      <c r="AH27" s="88">
        <v>0.39</v>
      </c>
      <c r="AI27" s="88">
        <v>73.72</v>
      </c>
      <c r="AJ27" s="88">
        <v>0</v>
      </c>
      <c r="AK27" s="88">
        <v>2.81</v>
      </c>
      <c r="AL27" s="88">
        <v>49.96</v>
      </c>
      <c r="AM27" s="88">
        <v>52.78</v>
      </c>
    </row>
    <row r="28" spans="1:39" ht="33.75" customHeight="1">
      <c r="A28" s="65" t="s">
        <v>228</v>
      </c>
      <c r="B28" s="87">
        <v>1137.98</v>
      </c>
      <c r="C28" s="87">
        <v>516.65</v>
      </c>
      <c r="D28" s="87">
        <v>362.17</v>
      </c>
      <c r="E28" s="87">
        <v>0</v>
      </c>
      <c r="F28" s="87">
        <v>0</v>
      </c>
      <c r="G28" s="87">
        <v>146.95</v>
      </c>
      <c r="H28" s="87">
        <v>0</v>
      </c>
      <c r="I28" s="87">
        <v>1.97</v>
      </c>
      <c r="J28" s="87">
        <v>5.56</v>
      </c>
      <c r="K28" s="87">
        <v>2.96</v>
      </c>
      <c r="L28" s="87">
        <v>14.5</v>
      </c>
      <c r="M28" s="87">
        <v>7.3</v>
      </c>
      <c r="N28" s="87">
        <v>1</v>
      </c>
      <c r="O28" s="87">
        <v>6.2</v>
      </c>
      <c r="P28" s="87">
        <v>603.87</v>
      </c>
      <c r="Q28" s="87">
        <v>509.12</v>
      </c>
      <c r="R28" s="87">
        <v>509.12</v>
      </c>
      <c r="S28" s="87">
        <v>0</v>
      </c>
      <c r="T28" s="87">
        <v>0</v>
      </c>
      <c r="U28" s="87">
        <v>10.49</v>
      </c>
      <c r="V28" s="87">
        <v>7.53</v>
      </c>
      <c r="W28" s="87">
        <v>2.96</v>
      </c>
      <c r="X28" s="87">
        <v>14.5</v>
      </c>
      <c r="Y28" s="87">
        <v>14.5</v>
      </c>
      <c r="Z28" s="87">
        <v>0</v>
      </c>
      <c r="AA28" s="87">
        <v>603.87</v>
      </c>
      <c r="AB28" s="87">
        <v>554.03</v>
      </c>
      <c r="AC28" s="87">
        <v>49.85</v>
      </c>
      <c r="AD28" s="88">
        <v>3.54</v>
      </c>
      <c r="AE28" s="88">
        <v>3.54</v>
      </c>
      <c r="AF28" s="88">
        <v>100</v>
      </c>
      <c r="AG28" s="88">
        <v>0.88</v>
      </c>
      <c r="AH28" s="88">
        <v>0.4</v>
      </c>
      <c r="AI28" s="88">
        <v>87.09</v>
      </c>
      <c r="AJ28" s="88">
        <v>0.26</v>
      </c>
      <c r="AK28" s="88">
        <v>1.27</v>
      </c>
      <c r="AL28" s="88">
        <v>53.07</v>
      </c>
      <c r="AM28" s="88">
        <v>54.6</v>
      </c>
    </row>
    <row r="29" spans="1:39" ht="33.75" customHeight="1">
      <c r="A29" s="65" t="s">
        <v>233</v>
      </c>
      <c r="B29" s="87">
        <v>1690.51</v>
      </c>
      <c r="C29" s="87">
        <v>930.1</v>
      </c>
      <c r="D29" s="87">
        <v>641.08</v>
      </c>
      <c r="E29" s="87">
        <v>0</v>
      </c>
      <c r="F29" s="87">
        <v>0</v>
      </c>
      <c r="G29" s="87">
        <v>286.01</v>
      </c>
      <c r="H29" s="87">
        <v>0</v>
      </c>
      <c r="I29" s="87">
        <v>0</v>
      </c>
      <c r="J29" s="87">
        <v>3.01</v>
      </c>
      <c r="K29" s="87">
        <v>5.33</v>
      </c>
      <c r="L29" s="87">
        <v>18.02</v>
      </c>
      <c r="M29" s="87">
        <v>0</v>
      </c>
      <c r="N29" s="87">
        <v>0</v>
      </c>
      <c r="O29" s="87">
        <v>18.02</v>
      </c>
      <c r="P29" s="87">
        <v>737.06</v>
      </c>
      <c r="Q29" s="87">
        <v>606.5</v>
      </c>
      <c r="R29" s="87">
        <v>606.5</v>
      </c>
      <c r="S29" s="87">
        <v>0</v>
      </c>
      <c r="T29" s="87">
        <v>0</v>
      </c>
      <c r="U29" s="87">
        <v>8.34</v>
      </c>
      <c r="V29" s="87">
        <v>8.34</v>
      </c>
      <c r="W29" s="87">
        <v>0</v>
      </c>
      <c r="X29" s="87">
        <v>18.02</v>
      </c>
      <c r="Y29" s="87">
        <v>18.02</v>
      </c>
      <c r="Z29" s="87">
        <v>0</v>
      </c>
      <c r="AA29" s="87">
        <v>737.06</v>
      </c>
      <c r="AB29" s="87">
        <v>507.78</v>
      </c>
      <c r="AC29" s="87">
        <v>229.27</v>
      </c>
      <c r="AD29" s="88">
        <v>3.49</v>
      </c>
      <c r="AE29" s="88">
        <v>3.49</v>
      </c>
      <c r="AF29" s="88">
        <v>99.84</v>
      </c>
      <c r="AG29" s="88">
        <v>1.07</v>
      </c>
      <c r="AH29" s="88">
        <v>0.73</v>
      </c>
      <c r="AI29" s="88">
        <v>99.84</v>
      </c>
      <c r="AJ29" s="88">
        <v>0.39</v>
      </c>
      <c r="AK29" s="88">
        <v>1.32</v>
      </c>
      <c r="AL29" s="88">
        <v>53.8</v>
      </c>
      <c r="AM29" s="88">
        <v>55.51</v>
      </c>
    </row>
    <row r="30" spans="1:39" ht="33.75" customHeight="1">
      <c r="A30" s="65" t="s">
        <v>236</v>
      </c>
      <c r="B30" s="87">
        <f>C30+K30+P30+L30</f>
        <v>1102.56</v>
      </c>
      <c r="C30" s="87">
        <f>SUM(D30:J30)</f>
        <v>367.39000000000004</v>
      </c>
      <c r="D30" s="87">
        <v>366.79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0.6</v>
      </c>
      <c r="K30" s="87">
        <v>1.04</v>
      </c>
      <c r="L30" s="87">
        <f>SUM(M30:O30)</f>
        <v>29.37</v>
      </c>
      <c r="M30" s="87">
        <v>0</v>
      </c>
      <c r="N30" s="87">
        <v>0</v>
      </c>
      <c r="O30" s="87">
        <v>29.37</v>
      </c>
      <c r="P30" s="87">
        <v>704.76</v>
      </c>
      <c r="Q30" s="87">
        <f>SUM(R30:T30)</f>
        <v>580.89</v>
      </c>
      <c r="R30" s="87">
        <v>580.89</v>
      </c>
      <c r="S30" s="87">
        <v>0</v>
      </c>
      <c r="T30" s="87">
        <v>0</v>
      </c>
      <c r="U30" s="87">
        <f>SUM(V30:W30)</f>
        <v>1.64</v>
      </c>
      <c r="V30" s="87">
        <v>1.64</v>
      </c>
      <c r="W30" s="87">
        <v>0</v>
      </c>
      <c r="X30" s="87">
        <f>SUM(Y30:Z30)</f>
        <v>29.37</v>
      </c>
      <c r="Y30" s="87">
        <v>29.37</v>
      </c>
      <c r="Z30" s="87">
        <v>0</v>
      </c>
      <c r="AA30" s="87">
        <f>SUM(AB30:AC30)</f>
        <v>704.76</v>
      </c>
      <c r="AB30" s="87">
        <v>295.93</v>
      </c>
      <c r="AC30" s="87">
        <v>408.83</v>
      </c>
      <c r="AD30" s="88">
        <v>3.44</v>
      </c>
      <c r="AE30" s="88">
        <v>3.44</v>
      </c>
      <c r="AF30" s="88">
        <v>100</v>
      </c>
      <c r="AG30" s="88">
        <v>1.04</v>
      </c>
      <c r="AH30" s="88">
        <v>0.87</v>
      </c>
      <c r="AI30" s="88">
        <v>83.59</v>
      </c>
      <c r="AJ30" s="88">
        <v>0.08</v>
      </c>
      <c r="AK30" s="88">
        <v>2.23</v>
      </c>
      <c r="AL30" s="88">
        <v>53.53</v>
      </c>
      <c r="AM30" s="88">
        <v>55.84</v>
      </c>
    </row>
    <row r="31" spans="1:39" ht="33.75" customHeight="1">
      <c r="A31" s="65" t="s">
        <v>239</v>
      </c>
      <c r="B31" s="87">
        <f>C31+K31+P31+L31</f>
        <v>895.4100000000001</v>
      </c>
      <c r="C31" s="87">
        <f>SUM(D31:J31)</f>
        <v>346.87</v>
      </c>
      <c r="D31" s="87">
        <v>346.87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1.17</v>
      </c>
      <c r="L31" s="87">
        <f>SUM(M31:O31)</f>
        <v>1.99</v>
      </c>
      <c r="M31" s="87">
        <v>0</v>
      </c>
      <c r="N31" s="87">
        <v>0</v>
      </c>
      <c r="O31" s="87">
        <v>1.99</v>
      </c>
      <c r="P31" s="87">
        <v>545.38</v>
      </c>
      <c r="Q31" s="87">
        <f>SUM(R31:T31)</f>
        <v>491.03</v>
      </c>
      <c r="R31" s="87">
        <v>491.03</v>
      </c>
      <c r="S31" s="87">
        <v>0</v>
      </c>
      <c r="T31" s="87">
        <v>0</v>
      </c>
      <c r="U31" s="87">
        <f>SUM(V31:W31)</f>
        <v>1.17</v>
      </c>
      <c r="V31" s="87">
        <v>1.17</v>
      </c>
      <c r="W31" s="87">
        <v>0</v>
      </c>
      <c r="X31" s="87">
        <f>SUM(Y31:Z31)</f>
        <v>1.99</v>
      </c>
      <c r="Y31" s="87">
        <v>1.99</v>
      </c>
      <c r="Z31" s="87">
        <v>0</v>
      </c>
      <c r="AA31" s="87">
        <f>SUM(AB31:AC31)</f>
        <v>545.38</v>
      </c>
      <c r="AB31" s="87">
        <v>304.48</v>
      </c>
      <c r="AC31" s="87">
        <v>240.9</v>
      </c>
      <c r="AD31" s="88">
        <v>3.48</v>
      </c>
      <c r="AE31" s="88">
        <v>3.48</v>
      </c>
      <c r="AF31" s="88">
        <v>100</v>
      </c>
      <c r="AG31" s="88">
        <v>0.82</v>
      </c>
      <c r="AH31" s="88">
        <v>0.82</v>
      </c>
      <c r="AI31" s="88">
        <v>71.29</v>
      </c>
      <c r="AJ31" s="88">
        <v>0.11</v>
      </c>
      <c r="AK31" s="88">
        <v>0.19</v>
      </c>
      <c r="AL31" s="88">
        <v>52.46</v>
      </c>
      <c r="AM31" s="88">
        <v>52.77</v>
      </c>
    </row>
    <row r="33" ht="16.5">
      <c r="A33" s="50" t="s">
        <v>197</v>
      </c>
    </row>
  </sheetData>
  <sheetProtection selectLockedCells="1" selectUnlockedCells="1"/>
  <mergeCells count="46">
    <mergeCell ref="AK20:AK22"/>
    <mergeCell ref="AL20:AL22"/>
    <mergeCell ref="AM20:AM22"/>
    <mergeCell ref="B21:B22"/>
    <mergeCell ref="C21:J21"/>
    <mergeCell ref="K21:K22"/>
    <mergeCell ref="L21:O21"/>
    <mergeCell ref="P21:P22"/>
    <mergeCell ref="Q21:T21"/>
    <mergeCell ref="U21:W21"/>
    <mergeCell ref="AE20:AE22"/>
    <mergeCell ref="AF20:AF22"/>
    <mergeCell ref="AG20:AG22"/>
    <mergeCell ref="AH20:AH22"/>
    <mergeCell ref="AI20:AI22"/>
    <mergeCell ref="AJ20:AJ22"/>
    <mergeCell ref="A20:A22"/>
    <mergeCell ref="B20:P20"/>
    <mergeCell ref="Q20:AC20"/>
    <mergeCell ref="AD20:AD22"/>
    <mergeCell ref="X21:Z21"/>
    <mergeCell ref="AA21:AC21"/>
    <mergeCell ref="A5:A10"/>
    <mergeCell ref="B5:B9"/>
    <mergeCell ref="C5:C9"/>
    <mergeCell ref="D5:R5"/>
    <mergeCell ref="R7:R9"/>
    <mergeCell ref="S7:S9"/>
    <mergeCell ref="L7:L10"/>
    <mergeCell ref="M7:M9"/>
    <mergeCell ref="S5:S6"/>
    <mergeCell ref="D6:D9"/>
    <mergeCell ref="E6:J6"/>
    <mergeCell ref="K6:R6"/>
    <mergeCell ref="E7:H8"/>
    <mergeCell ref="K7:K9"/>
    <mergeCell ref="N7:N9"/>
    <mergeCell ref="O7:O9"/>
    <mergeCell ref="P7:P9"/>
    <mergeCell ref="Q7:Q9"/>
    <mergeCell ref="R1:S1"/>
    <mergeCell ref="A2:I2"/>
    <mergeCell ref="J2:S2"/>
    <mergeCell ref="A3:I3"/>
    <mergeCell ref="K3:S3"/>
    <mergeCell ref="R4:S4"/>
  </mergeCells>
  <printOptions horizontalCentered="1"/>
  <pageMargins left="0.5118055555555555" right="0.5118055555555555" top="0.5513888888888889" bottom="0.35416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2" width="4.00390625" style="0" customWidth="1"/>
    <col min="3" max="3" width="7.50390625" style="0" customWidth="1"/>
    <col min="4" max="4" width="5.875" style="0" customWidth="1"/>
    <col min="5" max="5" width="9.375" style="0" customWidth="1"/>
    <col min="6" max="6" width="7.125" style="0" customWidth="1"/>
    <col min="7" max="7" width="10.50390625" style="0" customWidth="1"/>
    <col min="8" max="8" width="6.50390625" style="0" customWidth="1"/>
    <col min="9" max="9" width="5.25390625" style="0" customWidth="1"/>
    <col min="10" max="10" width="7.25390625" style="0" customWidth="1"/>
    <col min="11" max="11" width="10.50390625" style="0" customWidth="1"/>
    <col min="12" max="12" width="4.75390625" style="0" customWidth="1"/>
    <col min="13" max="13" width="7.00390625" style="0" customWidth="1"/>
    <col min="14" max="14" width="5.875" style="0" customWidth="1"/>
  </cols>
  <sheetData>
    <row r="1" spans="1:14" ht="16.5">
      <c r="A1" s="130" t="s">
        <v>198</v>
      </c>
      <c r="B1" s="130"/>
      <c r="C1" s="130"/>
      <c r="D1" s="5"/>
      <c r="E1" s="5"/>
      <c r="F1" s="5"/>
      <c r="G1" s="51"/>
      <c r="H1" s="5"/>
      <c r="I1" s="5"/>
      <c r="J1" s="5"/>
      <c r="K1" s="5"/>
      <c r="L1" s="5"/>
      <c r="M1" s="5"/>
      <c r="N1" s="52"/>
    </row>
    <row r="2" spans="1:14" ht="40.5" customHeight="1">
      <c r="A2" s="131" t="s">
        <v>199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9" customHeight="1">
      <c r="A3" s="53"/>
      <c r="B3" s="53"/>
      <c r="C3" s="53"/>
      <c r="D3" s="53"/>
      <c r="E3" s="53"/>
      <c r="F3" s="53"/>
      <c r="G3" s="53"/>
      <c r="H3" s="21"/>
      <c r="I3" s="21"/>
      <c r="J3" s="21"/>
      <c r="K3" s="21"/>
      <c r="L3" s="21"/>
      <c r="M3" s="54"/>
      <c r="N3" s="54"/>
    </row>
    <row r="4" spans="1:14" ht="16.5" customHeight="1">
      <c r="A4" s="132" t="s">
        <v>200</v>
      </c>
      <c r="B4" s="132"/>
      <c r="C4" s="134" t="s">
        <v>201</v>
      </c>
      <c r="D4" s="135" t="s">
        <v>202</v>
      </c>
      <c r="E4" s="135"/>
      <c r="F4" s="135"/>
      <c r="G4" s="135"/>
      <c r="H4" s="135"/>
      <c r="I4" s="135"/>
      <c r="J4" s="135"/>
      <c r="K4" s="135"/>
      <c r="L4" s="135"/>
      <c r="M4" s="136" t="s">
        <v>203</v>
      </c>
      <c r="N4" s="136" t="s">
        <v>204</v>
      </c>
    </row>
    <row r="5" spans="1:14" ht="16.5">
      <c r="A5" s="132"/>
      <c r="B5" s="132"/>
      <c r="C5" s="134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6"/>
    </row>
    <row r="6" spans="1:14" ht="16.5" customHeight="1">
      <c r="A6" s="132"/>
      <c r="B6" s="132"/>
      <c r="C6" s="134"/>
      <c r="D6" s="98" t="s">
        <v>205</v>
      </c>
      <c r="E6" s="101" t="s">
        <v>206</v>
      </c>
      <c r="F6" s="101"/>
      <c r="G6" s="101"/>
      <c r="H6" s="101" t="s">
        <v>207</v>
      </c>
      <c r="I6" s="101"/>
      <c r="J6" s="101"/>
      <c r="K6" s="101"/>
      <c r="L6" s="101"/>
      <c r="M6" s="136"/>
      <c r="N6" s="136"/>
    </row>
    <row r="7" spans="1:14" ht="16.5">
      <c r="A7" s="132"/>
      <c r="B7" s="132"/>
      <c r="C7" s="134"/>
      <c r="D7" s="134"/>
      <c r="E7" s="134"/>
      <c r="F7" s="101"/>
      <c r="G7" s="101"/>
      <c r="H7" s="101"/>
      <c r="I7" s="101"/>
      <c r="J7" s="101"/>
      <c r="K7" s="101"/>
      <c r="L7" s="101"/>
      <c r="M7" s="136"/>
      <c r="N7" s="136"/>
    </row>
    <row r="8" spans="1:14" ht="42.75">
      <c r="A8" s="132"/>
      <c r="B8" s="132"/>
      <c r="C8" s="134"/>
      <c r="D8" s="134"/>
      <c r="E8" s="55" t="s">
        <v>46</v>
      </c>
      <c r="F8" s="13" t="s">
        <v>47</v>
      </c>
      <c r="G8" s="55" t="s">
        <v>208</v>
      </c>
      <c r="H8" s="55" t="s">
        <v>209</v>
      </c>
      <c r="I8" s="55" t="s">
        <v>210</v>
      </c>
      <c r="J8" s="55" t="s">
        <v>211</v>
      </c>
      <c r="K8" s="55" t="s">
        <v>212</v>
      </c>
      <c r="L8" s="56" t="s">
        <v>213</v>
      </c>
      <c r="M8" s="136"/>
      <c r="N8" s="136"/>
    </row>
    <row r="9" spans="1:14" ht="71.25" customHeight="1">
      <c r="A9" s="133"/>
      <c r="B9" s="133"/>
      <c r="C9" s="79" t="s">
        <v>97</v>
      </c>
      <c r="D9" s="138"/>
      <c r="E9" s="80" t="s">
        <v>51</v>
      </c>
      <c r="F9" s="80" t="s">
        <v>214</v>
      </c>
      <c r="G9" s="80" t="s">
        <v>53</v>
      </c>
      <c r="H9" s="80" t="s">
        <v>215</v>
      </c>
      <c r="I9" s="80" t="s">
        <v>216</v>
      </c>
      <c r="J9" s="80" t="s">
        <v>217</v>
      </c>
      <c r="K9" s="80" t="s">
        <v>218</v>
      </c>
      <c r="L9" s="80" t="s">
        <v>107</v>
      </c>
      <c r="M9" s="137"/>
      <c r="N9" s="137"/>
    </row>
    <row r="10" spans="1:14" ht="32.25" customHeight="1">
      <c r="A10" s="139" t="s">
        <v>219</v>
      </c>
      <c r="B10" s="139"/>
      <c r="C10" s="57">
        <v>3762</v>
      </c>
      <c r="D10" s="58">
        <v>0</v>
      </c>
      <c r="E10" s="58">
        <v>0</v>
      </c>
      <c r="F10" s="58">
        <v>0</v>
      </c>
      <c r="G10" s="58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/>
      <c r="N10" s="59">
        <v>0</v>
      </c>
    </row>
    <row r="11" spans="1:14" ht="32.25" customHeight="1">
      <c r="A11" s="139" t="s">
        <v>220</v>
      </c>
      <c r="B11" s="140"/>
      <c r="C11" s="57">
        <v>3721</v>
      </c>
      <c r="D11" s="58">
        <v>0</v>
      </c>
      <c r="E11" s="58">
        <v>0</v>
      </c>
      <c r="F11" s="58">
        <v>0</v>
      </c>
      <c r="G11" s="58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/>
      <c r="N11" s="59">
        <v>0</v>
      </c>
    </row>
    <row r="12" spans="1:14" ht="32.25" customHeight="1">
      <c r="A12" s="141" t="s">
        <v>221</v>
      </c>
      <c r="B12" s="140"/>
      <c r="C12" s="57">
        <v>3589</v>
      </c>
      <c r="D12" s="58">
        <v>0</v>
      </c>
      <c r="E12" s="58">
        <v>0</v>
      </c>
      <c r="F12" s="58">
        <v>0</v>
      </c>
      <c r="G12" s="58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800</v>
      </c>
      <c r="N12" s="59">
        <v>2</v>
      </c>
    </row>
    <row r="13" spans="1:14" ht="32.25" customHeight="1">
      <c r="A13" s="141" t="s">
        <v>222</v>
      </c>
      <c r="B13" s="140"/>
      <c r="C13" s="57">
        <v>3520</v>
      </c>
      <c r="D13" s="58">
        <v>0</v>
      </c>
      <c r="E13" s="58">
        <v>0</v>
      </c>
      <c r="F13" s="58">
        <v>0</v>
      </c>
      <c r="G13" s="58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2724</v>
      </c>
      <c r="N13" s="59">
        <v>2</v>
      </c>
    </row>
    <row r="14" spans="1:15" ht="32.25" customHeight="1">
      <c r="A14" s="141" t="s">
        <v>223</v>
      </c>
      <c r="B14" s="140"/>
      <c r="C14" s="57">
        <v>3518</v>
      </c>
      <c r="D14" s="58">
        <v>0</v>
      </c>
      <c r="E14" s="58">
        <v>0</v>
      </c>
      <c r="F14" s="58">
        <v>0</v>
      </c>
      <c r="G14" s="58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2739</v>
      </c>
      <c r="N14" s="59">
        <v>0</v>
      </c>
      <c r="O14" s="64"/>
    </row>
    <row r="15" spans="1:15" ht="32.25" customHeight="1">
      <c r="A15" s="141" t="s">
        <v>224</v>
      </c>
      <c r="B15" s="140"/>
      <c r="C15" s="57">
        <v>3580</v>
      </c>
      <c r="D15" s="58">
        <v>0</v>
      </c>
      <c r="E15" s="58">
        <v>0</v>
      </c>
      <c r="F15" s="58">
        <v>0</v>
      </c>
      <c r="G15" s="58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4"/>
    </row>
    <row r="16" spans="1:15" ht="32.25" customHeight="1">
      <c r="A16" s="141" t="s">
        <v>230</v>
      </c>
      <c r="B16" s="140"/>
      <c r="C16" s="57">
        <v>3499</v>
      </c>
      <c r="D16" s="58">
        <v>0</v>
      </c>
      <c r="E16" s="58">
        <v>0</v>
      </c>
      <c r="F16" s="58">
        <v>0</v>
      </c>
      <c r="G16" s="58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64"/>
    </row>
    <row r="17" spans="1:15" ht="32.25" customHeight="1">
      <c r="A17" s="141" t="s">
        <v>234</v>
      </c>
      <c r="B17" s="140"/>
      <c r="C17" s="57">
        <v>3490</v>
      </c>
      <c r="D17" s="58">
        <v>0</v>
      </c>
      <c r="E17" s="58">
        <v>0</v>
      </c>
      <c r="F17" s="58">
        <v>0</v>
      </c>
      <c r="G17" s="58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64"/>
    </row>
    <row r="18" spans="1:15" ht="32.25" customHeight="1">
      <c r="A18" s="141" t="s">
        <v>237</v>
      </c>
      <c r="B18" s="140"/>
      <c r="C18" s="57">
        <v>3440</v>
      </c>
      <c r="D18" s="58">
        <v>0</v>
      </c>
      <c r="E18" s="58">
        <v>0</v>
      </c>
      <c r="F18" s="58">
        <v>0</v>
      </c>
      <c r="G18" s="58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64"/>
    </row>
    <row r="19" spans="1:15" ht="32.25" customHeight="1">
      <c r="A19" s="141" t="s">
        <v>240</v>
      </c>
      <c r="B19" s="140"/>
      <c r="C19" s="57">
        <v>3480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64"/>
    </row>
    <row r="20" spans="1:14" ht="16.5">
      <c r="A20" s="60" t="s">
        <v>225</v>
      </c>
      <c r="B20" s="61"/>
      <c r="C20" s="62"/>
      <c r="D20" s="62"/>
      <c r="E20" s="63"/>
      <c r="F20" s="63"/>
      <c r="G20" s="54"/>
      <c r="H20" s="54"/>
      <c r="I20" s="54"/>
      <c r="J20" s="54"/>
      <c r="K20" s="54"/>
      <c r="L20" s="64"/>
      <c r="M20" s="64"/>
      <c r="N20" s="64"/>
    </row>
  </sheetData>
  <sheetProtection selectLockedCells="1" selectUnlockedCells="1"/>
  <mergeCells count="20"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  <mergeCell ref="A1:C1"/>
    <mergeCell ref="A2:N2"/>
    <mergeCell ref="A4:B9"/>
    <mergeCell ref="C4:C8"/>
    <mergeCell ref="D4:L5"/>
    <mergeCell ref="M4:M9"/>
    <mergeCell ref="N4:N9"/>
    <mergeCell ref="D6:D9"/>
    <mergeCell ref="E6:G7"/>
    <mergeCell ref="H6:L7"/>
  </mergeCells>
  <printOptions/>
  <pageMargins left="0.31527777777777777" right="0.5118055555555555" top="0.5513888888888889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達仁鄉公所 11</cp:lastModifiedBy>
  <cp:lastPrinted>2020-10-13T08:49:59Z</cp:lastPrinted>
  <dcterms:modified xsi:type="dcterms:W3CDTF">2023-10-18T08:46:12Z</dcterms:modified>
  <cp:category/>
  <cp:version/>
  <cp:contentType/>
  <cp:contentStatus/>
</cp:coreProperties>
</file>