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85" windowHeight="6075" tabRatio="500" activeTab="3"/>
  </bookViews>
  <sheets>
    <sheet name="Sheet1" sheetId="1" r:id="rId1"/>
    <sheet name="9-1垃圾" sheetId="2" r:id="rId2"/>
    <sheet name="9-1-1垃圾" sheetId="3" r:id="rId3"/>
    <sheet name="9-2垃圾" sheetId="4" r:id="rId4"/>
  </sheets>
  <definedNames/>
  <calcPr fullCalcOnLoad="1"/>
</workbook>
</file>

<file path=xl/sharedStrings.xml><?xml version="1.0" encoding="utf-8"?>
<sst xmlns="http://schemas.openxmlformats.org/spreadsheetml/2006/main" count="314" uniqueCount="234">
  <si>
    <t>92年度</t>
  </si>
  <si>
    <t>93年度</t>
  </si>
  <si>
    <t>94年度</t>
  </si>
  <si>
    <t>95年度</t>
  </si>
  <si>
    <t>96年度</t>
  </si>
  <si>
    <t>97年度</t>
  </si>
  <si>
    <t>98年度</t>
  </si>
  <si>
    <t>99年度</t>
  </si>
  <si>
    <t>100年度</t>
  </si>
  <si>
    <t>101年度</t>
  </si>
  <si>
    <t>102年度</t>
  </si>
  <si>
    <t>103年度</t>
  </si>
  <si>
    <t>104年度</t>
  </si>
  <si>
    <t>105年度</t>
  </si>
  <si>
    <t>106年度</t>
  </si>
  <si>
    <t>環境保護 125</t>
  </si>
  <si>
    <t>環境保護 126</t>
  </si>
  <si>
    <r>
      <rPr>
        <sz val="18"/>
        <rFont val="新細明體"/>
        <family val="1"/>
      </rPr>
      <t xml:space="preserve">表 </t>
    </r>
    <r>
      <rPr>
        <sz val="18"/>
        <rFont val="Times New Roman"/>
        <family val="1"/>
      </rPr>
      <t>9-1</t>
    </r>
    <r>
      <rPr>
        <sz val="18"/>
        <rFont val="新細明體"/>
        <family val="1"/>
      </rPr>
      <t>、 垃  圾  清  運  處  理  概  況(續一)</t>
    </r>
  </si>
  <si>
    <r>
      <rPr>
        <sz val="17"/>
        <rFont val="Times New Roman"/>
        <family val="1"/>
      </rPr>
      <t>9 - 1</t>
    </r>
    <r>
      <rPr>
        <sz val="17"/>
        <rFont val="新細明體"/>
        <family val="1"/>
      </rPr>
      <t xml:space="preserve">、 </t>
    </r>
    <r>
      <rPr>
        <sz val="17"/>
        <rFont val="Times New Roman"/>
        <family val="1"/>
      </rPr>
      <t>Collection and Disposal of Municipal Solid Waste(cont.1)</t>
    </r>
    <r>
      <rPr>
        <sz val="17"/>
        <rFont val="新細明體"/>
        <family val="1"/>
      </rPr>
      <t>　</t>
    </r>
  </si>
  <si>
    <t>垃 圾 清 運 處 理</t>
  </si>
  <si>
    <t xml:space="preserve">Garbage   Processing </t>
  </si>
  <si>
    <t>單位：公頓</t>
  </si>
  <si>
    <t>Unit:Metric Ton</t>
  </si>
  <si>
    <t xml:space="preserve"> 年度別</t>
  </si>
  <si>
    <t>每日垃圾清運量(公噸)</t>
  </si>
  <si>
    <t>垃  圾  產  生  量</t>
  </si>
  <si>
    <t xml:space="preserve"> (公噸/日)               </t>
  </si>
  <si>
    <r>
      <rPr>
        <sz val="10"/>
        <rFont val="新細明體"/>
        <family val="1"/>
      </rPr>
      <t xml:space="preserve">平均每人每日垃圾清運量(公斤)    </t>
    </r>
    <r>
      <rPr>
        <sz val="9"/>
        <rFont val="新細明體"/>
        <family val="1"/>
      </rPr>
      <t>Amount of Refuse Collected Kg/Per Capita Per Day</t>
    </r>
  </si>
  <si>
    <t>垃圾妥善處理率(%)</t>
  </si>
  <si>
    <t>資源回收率(%)</t>
  </si>
  <si>
    <t>總計</t>
  </si>
  <si>
    <t>按清運單位或回收管道分   Garbage Quantity</t>
  </si>
  <si>
    <t>按   處   理    方    式    分    Disposal  Method</t>
  </si>
  <si>
    <t>Fiscal  Year</t>
  </si>
  <si>
    <t>垃圾清運量  Garbage Quantity</t>
  </si>
  <si>
    <t>資源回收量                     Garbage Recycled</t>
  </si>
  <si>
    <t>總           計</t>
  </si>
  <si>
    <t>養豬</t>
  </si>
  <si>
    <t>衛生掩埋Sanitary</t>
  </si>
  <si>
    <t>一般掩埋Landfill</t>
  </si>
  <si>
    <t>堆肥          Comp-osting</t>
  </si>
  <si>
    <t>資源回收Garbage Recycled</t>
  </si>
  <si>
    <t>堆置     Dumping</t>
  </si>
  <si>
    <t>其他(含打包、出售、曠野燃燒等)      Others</t>
  </si>
  <si>
    <t>Daily Garbage Disposa(Metric Ton)</t>
  </si>
  <si>
    <t xml:space="preserve"> Grand Total</t>
  </si>
  <si>
    <r>
      <rPr>
        <sz val="10"/>
        <rFont val="新細明體"/>
        <family val="1"/>
      </rPr>
      <t xml:space="preserve">小計          </t>
    </r>
    <r>
      <rPr>
        <sz val="9"/>
        <rFont val="新細明體"/>
        <family val="1"/>
      </rPr>
      <t>Total</t>
    </r>
  </si>
  <si>
    <t>環保單位自行清運</t>
  </si>
  <si>
    <t>環保單位委託清運</t>
  </si>
  <si>
    <t>公私場所自行或委託清運</t>
  </si>
  <si>
    <t>環 保 單 位 回 收</t>
  </si>
  <si>
    <t>社區學校機關團體回收</t>
  </si>
  <si>
    <t>Environmental Protection Agencies</t>
  </si>
  <si>
    <t>Entrust by EPA's</t>
  </si>
  <si>
    <t>Other Locations</t>
  </si>
  <si>
    <t>Environmental Protection Authority</t>
  </si>
  <si>
    <t xml:space="preserve"> Communities,   Schools and Organizations</t>
  </si>
  <si>
    <r>
      <rPr>
        <sz val="10"/>
        <rFont val="Times New Roman"/>
        <family val="1"/>
      </rPr>
      <t>93</t>
    </r>
    <r>
      <rPr>
        <sz val="10"/>
        <rFont val="新細明體"/>
        <family val="1"/>
      </rPr>
      <t>年          2004</t>
    </r>
  </si>
  <si>
    <r>
      <rPr>
        <sz val="10"/>
        <rFont val="Times New Roman"/>
        <family val="1"/>
      </rPr>
      <t>94</t>
    </r>
    <r>
      <rPr>
        <sz val="10"/>
        <rFont val="新細明體"/>
        <family val="1"/>
      </rPr>
      <t>年          2005</t>
    </r>
  </si>
  <si>
    <r>
      <rPr>
        <sz val="10"/>
        <rFont val="Times New Roman"/>
        <family val="1"/>
      </rPr>
      <t>95</t>
    </r>
    <r>
      <rPr>
        <sz val="10"/>
        <rFont val="新細明體"/>
        <family val="1"/>
      </rPr>
      <t>年          2006</t>
    </r>
  </si>
  <si>
    <r>
      <rPr>
        <sz val="10"/>
        <rFont val="Times New Roman"/>
        <family val="1"/>
      </rPr>
      <t>96</t>
    </r>
    <r>
      <rPr>
        <sz val="10"/>
        <rFont val="新細明體"/>
        <family val="1"/>
      </rPr>
      <t>年          2007</t>
    </r>
  </si>
  <si>
    <r>
      <rPr>
        <sz val="10"/>
        <rFont val="Times New Roman"/>
        <family val="1"/>
      </rPr>
      <t>97</t>
    </r>
    <r>
      <rPr>
        <sz val="10"/>
        <rFont val="新細明體"/>
        <family val="1"/>
      </rPr>
      <t>年          2008</t>
    </r>
  </si>
  <si>
    <r>
      <rPr>
        <sz val="10"/>
        <rFont val="Times New Roman"/>
        <family val="1"/>
      </rPr>
      <t>98</t>
    </r>
    <r>
      <rPr>
        <sz val="10"/>
        <rFont val="新細明體"/>
        <family val="1"/>
      </rPr>
      <t>年          2009</t>
    </r>
  </si>
  <si>
    <r>
      <rPr>
        <sz val="10"/>
        <rFont val="Times New Roman"/>
        <family val="1"/>
      </rPr>
      <t>99</t>
    </r>
    <r>
      <rPr>
        <sz val="10"/>
        <rFont val="新細明體"/>
        <family val="1"/>
      </rPr>
      <t>年          2010</t>
    </r>
  </si>
  <si>
    <r>
      <rPr>
        <sz val="10"/>
        <rFont val="Times New Roman"/>
        <family val="1"/>
      </rPr>
      <t>104</t>
    </r>
    <r>
      <rPr>
        <sz val="10"/>
        <rFont val="新細明體"/>
        <family val="1"/>
      </rPr>
      <t>年          2015</t>
    </r>
  </si>
  <si>
    <r>
      <rPr>
        <sz val="10"/>
        <rFont val="Times New Roman"/>
        <family val="1"/>
      </rPr>
      <t>105</t>
    </r>
    <r>
      <rPr>
        <sz val="10"/>
        <rFont val="新細明體"/>
        <family val="1"/>
      </rPr>
      <t>年          2016</t>
    </r>
  </si>
  <si>
    <r>
      <rPr>
        <sz val="10"/>
        <rFont val="Times New Roman"/>
        <family val="1"/>
      </rPr>
      <t>106</t>
    </r>
    <r>
      <rPr>
        <sz val="10"/>
        <rFont val="新細明體"/>
        <family val="1"/>
      </rPr>
      <t>年          2017</t>
    </r>
  </si>
  <si>
    <r>
      <rPr>
        <sz val="10"/>
        <rFont val="Times New Roman"/>
        <family val="1"/>
      </rPr>
      <t>107</t>
    </r>
    <r>
      <rPr>
        <sz val="10"/>
        <rFont val="新細明體"/>
        <family val="1"/>
      </rPr>
      <t xml:space="preserve">年          </t>
    </r>
    <r>
      <rPr>
        <sz val="10"/>
        <rFont val="Times New Roman"/>
        <family val="1"/>
      </rPr>
      <t>2018</t>
    </r>
  </si>
  <si>
    <t>環境保護 127</t>
  </si>
  <si>
    <t>環境保護 128</t>
  </si>
  <si>
    <r>
      <rPr>
        <sz val="18"/>
        <rFont val="新細明體"/>
        <family val="1"/>
      </rPr>
      <t xml:space="preserve">表 </t>
    </r>
    <r>
      <rPr>
        <sz val="18"/>
        <rFont val="Times New Roman"/>
        <family val="1"/>
      </rPr>
      <t>9-1</t>
    </r>
    <r>
      <rPr>
        <sz val="18"/>
        <rFont val="新細明體"/>
        <family val="1"/>
      </rPr>
      <t>、 垃  圾  清  運  處  理  概  況(續完)</t>
    </r>
  </si>
  <si>
    <r>
      <rPr>
        <sz val="18"/>
        <rFont val="Times New Roman"/>
        <family val="1"/>
      </rPr>
      <t>9 - 1</t>
    </r>
    <r>
      <rPr>
        <sz val="18"/>
        <rFont val="新細明體"/>
        <family val="1"/>
      </rPr>
      <t xml:space="preserve">、 </t>
    </r>
    <r>
      <rPr>
        <sz val="18"/>
        <rFont val="Times New Roman"/>
        <family val="1"/>
      </rPr>
      <t>Collection and Disposal of Municipal Solid Waste(cont.End)</t>
    </r>
    <r>
      <rPr>
        <sz val="18"/>
        <rFont val="新細明體"/>
        <family val="1"/>
      </rPr>
      <t>　</t>
    </r>
  </si>
  <si>
    <t xml:space="preserve"> 年度別Fiscal  Year</t>
  </si>
  <si>
    <t>年底總人口數(人)</t>
  </si>
  <si>
    <t>年底指定清除地區人口數                     (戶籍) (人)</t>
  </si>
  <si>
    <t xml:space="preserve">垃圾清運量(含溝泥、資源回收，不含 事業廢棄物及遷移舊垃圾)                                   (公噸)Garbage  Disposa  </t>
  </si>
  <si>
    <t>平均每人每日垃圾清運量      (公斤)</t>
  </si>
  <si>
    <t>按清運單位或回收管道分
By CollectedUnit</t>
  </si>
  <si>
    <t>按處理方式分
Disposal  Method</t>
  </si>
  <si>
    <t>垃圾清運Garbage Quantity</t>
  </si>
  <si>
    <t>資　源</t>
  </si>
  <si>
    <t>回　收</t>
  </si>
  <si>
    <t>總  計</t>
  </si>
  <si>
    <t>養   豬</t>
  </si>
  <si>
    <t>衛生　　　　　　　　掩埋</t>
  </si>
  <si>
    <t>一般　　　　　掩埋</t>
  </si>
  <si>
    <t>堆  肥</t>
  </si>
  <si>
    <t>資源回收</t>
  </si>
  <si>
    <t>堆置</t>
  </si>
  <si>
    <t>其他(含打包、出售、曠野燃燒等)</t>
  </si>
  <si>
    <t xml:space="preserve">Amount of Refuse Collected Kg/Per Capita Per Day </t>
  </si>
  <si>
    <t xml:space="preserve">Garbage </t>
  </si>
  <si>
    <t>Recycled</t>
  </si>
  <si>
    <t>計</t>
  </si>
  <si>
    <t>公私處所自行或委託清運</t>
  </si>
  <si>
    <t>環保單位回收</t>
  </si>
  <si>
    <t>社區、學校、機關團體回收</t>
  </si>
  <si>
    <t>Population       (1,000 Persons)</t>
  </si>
  <si>
    <t>Population Served (1,000 Persons)</t>
  </si>
  <si>
    <t>Grand
 Total</t>
  </si>
  <si>
    <t>Total</t>
  </si>
  <si>
    <t>Communities,   Schools and Organizations</t>
  </si>
  <si>
    <t>Grand Total</t>
  </si>
  <si>
    <t>Sanitary</t>
  </si>
  <si>
    <t>Landfill</t>
  </si>
  <si>
    <t>Composting</t>
  </si>
  <si>
    <t>Garbage Recycled</t>
  </si>
  <si>
    <t>Dumping</t>
  </si>
  <si>
    <t>Others</t>
  </si>
  <si>
    <r>
      <rPr>
        <sz val="10"/>
        <rFont val="Times New Roman"/>
        <family val="1"/>
      </rPr>
      <t>101</t>
    </r>
    <r>
      <rPr>
        <sz val="10"/>
        <rFont val="新細明體"/>
        <family val="1"/>
      </rPr>
      <t>年          2012</t>
    </r>
  </si>
  <si>
    <t xml:space="preserve">             垃圾產生量按清運單位或回收管道分(公噸)</t>
  </si>
  <si>
    <t>其中總人口數(千人)</t>
  </si>
  <si>
    <t>其中指定清除地區戶籍人口數        (千人)</t>
  </si>
  <si>
    <t>垃圾清運率         (%)</t>
  </si>
  <si>
    <t>平均每人每日垃圾產生量   (公斤)</t>
  </si>
  <si>
    <t>平均每人每日垃圾清運量    (公斤)</t>
  </si>
  <si>
    <t>垃圾妥善處理率      (%)</t>
  </si>
  <si>
    <t>巨大垃 圾回收 再利用率             (%)</t>
  </si>
  <si>
    <t>廚餘回收率        (%)</t>
  </si>
  <si>
    <t>執行機關資源回收率(%)</t>
  </si>
  <si>
    <t>垃圾回收率         (%)</t>
  </si>
  <si>
    <t>垃圾清運量(含溝泥，不含回收資源、底渣、事業廢棄物及遷移舊垃圾)</t>
  </si>
  <si>
    <t>巨大垃圾回收再利用</t>
  </si>
  <si>
    <t>廚餘回收量</t>
  </si>
  <si>
    <t>資源   回收</t>
  </si>
  <si>
    <t>一般垃圾    (含溝泥，不含巨大垃圾、廚餘、回收資源、底渣、事業廢棄物及遷移舊垃圾)</t>
  </si>
  <si>
    <t>巨大垃圾</t>
  </si>
  <si>
    <t>廚餘回收</t>
  </si>
  <si>
    <t>小計</t>
  </si>
  <si>
    <t>焚化</t>
  </si>
  <si>
    <t>衛生   掩埋</t>
  </si>
  <si>
    <t>一般    掩埋</t>
  </si>
  <si>
    <t>其他(含打包)</t>
  </si>
  <si>
    <t>巨大垃圾焚化</t>
  </si>
  <si>
    <t>巨大垃圾衛生掩埋</t>
  </si>
  <si>
    <t>堆肥</t>
  </si>
  <si>
    <t>其他廚餘再利用方式</t>
  </si>
  <si>
    <t>學校、社區、機關團體回收</t>
  </si>
  <si>
    <r>
      <rPr>
        <sz val="10"/>
        <rFont val="Times New Roman"/>
        <family val="1"/>
      </rPr>
      <t>103</t>
    </r>
    <r>
      <rPr>
        <sz val="10"/>
        <rFont val="新細明體"/>
        <family val="1"/>
      </rPr>
      <t>年          2014</t>
    </r>
  </si>
  <si>
    <t>1209.659</t>
  </si>
  <si>
    <t>853.02</t>
  </si>
  <si>
    <t>767.620</t>
  </si>
  <si>
    <t>85.400</t>
  </si>
  <si>
    <t>0</t>
  </si>
  <si>
    <t>356.639</t>
  </si>
  <si>
    <t>84.300</t>
  </si>
  <si>
    <t>1.100</t>
  </si>
  <si>
    <t>49.823</t>
  </si>
  <si>
    <t>306.816</t>
  </si>
  <si>
    <t>3.742</t>
  </si>
  <si>
    <t>100.000%</t>
  </si>
  <si>
    <t>0.886</t>
  </si>
  <si>
    <t>0.625</t>
  </si>
  <si>
    <t>0.000%</t>
  </si>
  <si>
    <t>29.483%</t>
  </si>
  <si>
    <t>635.34</t>
  </si>
  <si>
    <t>462.34</t>
  </si>
  <si>
    <t>173</t>
  </si>
  <si>
    <t>298.13</t>
  </si>
  <si>
    <t>24.215</t>
  </si>
  <si>
    <t>100</t>
  </si>
  <si>
    <t>198.13</t>
  </si>
  <si>
    <t>3598</t>
  </si>
  <si>
    <t>0.64</t>
  </si>
  <si>
    <t>0.55</t>
  </si>
  <si>
    <t>25.000%</t>
  </si>
  <si>
    <t>29.000%</t>
  </si>
  <si>
    <t>223.22</t>
  </si>
  <si>
    <t>314.73</t>
  </si>
  <si>
    <t>153.66</t>
  </si>
  <si>
    <t>2.40</t>
  </si>
  <si>
    <t>2.60</t>
  </si>
  <si>
    <t>636.61</t>
  </si>
  <si>
    <t>55</t>
  </si>
  <si>
    <t>13.04</t>
  </si>
  <si>
    <t>8.01</t>
  </si>
  <si>
    <t>5.00</t>
  </si>
  <si>
    <t>452.98</t>
  </si>
  <si>
    <t>189.04</t>
  </si>
  <si>
    <t>263.94</t>
  </si>
  <si>
    <t>3520</t>
  </si>
  <si>
    <t>85.84</t>
  </si>
  <si>
    <t>0.89</t>
  </si>
  <si>
    <t>0.53</t>
  </si>
  <si>
    <t>0.92</t>
  </si>
  <si>
    <t>0.22</t>
  </si>
  <si>
    <t>30.000 %</t>
  </si>
  <si>
    <t>40.18</t>
  </si>
  <si>
    <t>508.02</t>
  </si>
  <si>
    <t>11.74</t>
  </si>
  <si>
    <t>2.30</t>
  </si>
  <si>
    <t>384.06</t>
  </si>
  <si>
    <t>3518</t>
  </si>
  <si>
    <t>0.40</t>
  </si>
  <si>
    <t>85</t>
  </si>
  <si>
    <t>1.27</t>
  </si>
  <si>
    <t>41.51</t>
  </si>
  <si>
    <t>45.09</t>
  </si>
  <si>
    <r>
      <rPr>
        <sz val="9"/>
        <rFont val="標楷體"/>
        <family val="4"/>
      </rPr>
      <t xml:space="preserve">資料來源：行政院環境保護署 </t>
    </r>
    <r>
      <rPr>
        <sz val="9"/>
        <rFont val="Times New Roman"/>
        <family val="1"/>
      </rPr>
      <t>Environmental Protection Administration</t>
    </r>
  </si>
  <si>
    <t>環境保護   129</t>
  </si>
  <si>
    <t>表 9-2、 水肥清理概況                                                                                                          Table  10-2、Collection And Disposal Of Night Solid</t>
  </si>
  <si>
    <t xml:space="preserve">年度別
 Fiscal Year </t>
  </si>
  <si>
    <t>年底指定清除地區人口數(戶籍)(人)</t>
  </si>
  <si>
    <t xml:space="preserve">                    水肥清運總量(公噸)</t>
  </si>
  <si>
    <t xml:space="preserve">水肥清理經費
 (千元) </t>
  </si>
  <si>
    <t xml:space="preserve">清運車輛 
(期末) </t>
  </si>
  <si>
    <t>總計             Grand Total</t>
  </si>
  <si>
    <t>按清運單位分    By collected Units</t>
  </si>
  <si>
    <t>按清運目的分   By  Destination</t>
  </si>
  <si>
    <t>公私處所自行
或委託清運</t>
  </si>
  <si>
    <t>水肥
處理廠</t>
  </si>
  <si>
    <t>污水處
理廠</t>
  </si>
  <si>
    <t>垃圾掩埋場之滲出水處理廠</t>
  </si>
  <si>
    <t>堆肥等用作肥料之處理廠</t>
  </si>
  <si>
    <t>其他</t>
  </si>
  <si>
    <t>Entrust by EPA'S</t>
  </si>
  <si>
    <t>Night Solid TreatmentPlants</t>
  </si>
  <si>
    <t>Sewage Treatment
 Plants</t>
  </si>
  <si>
    <t>Landfill Treatment
Plants</t>
  </si>
  <si>
    <t>CompostTreatment Plants</t>
  </si>
  <si>
    <t>102年          2013</t>
  </si>
  <si>
    <t>103年          2014</t>
  </si>
  <si>
    <t>104年          2015</t>
  </si>
  <si>
    <t>105年          2016</t>
  </si>
  <si>
    <t>106年          2017</t>
  </si>
  <si>
    <t>107年          2018</t>
  </si>
  <si>
    <t>資料來源：行政院環境保護署 Environmental Protection Administration</t>
  </si>
  <si>
    <t>107年度</t>
  </si>
  <si>
    <t>108年度</t>
  </si>
  <si>
    <r>
      <t>108</t>
    </r>
    <r>
      <rPr>
        <sz val="10"/>
        <rFont val="新細明體"/>
        <family val="1"/>
      </rPr>
      <t xml:space="preserve">年          </t>
    </r>
    <r>
      <rPr>
        <sz val="10"/>
        <rFont val="Times New Roman"/>
        <family val="1"/>
      </rPr>
      <t>2019</t>
    </r>
  </si>
  <si>
    <t>焚化</t>
  </si>
  <si>
    <r>
      <t>108</t>
    </r>
    <r>
      <rPr>
        <sz val="10"/>
        <rFont val="新細明體"/>
        <family val="1"/>
      </rPr>
      <t xml:space="preserve">年          </t>
    </r>
    <r>
      <rPr>
        <sz val="10"/>
        <rFont val="Times New Roman"/>
        <family val="1"/>
      </rPr>
      <t>2019</t>
    </r>
  </si>
  <si>
    <t>108年          2019</t>
  </si>
  <si>
    <t>環保單位回收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</si>
</sst>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\-??_-;_-@_-"/>
    <numFmt numFmtId="177" formatCode="_-* #,##0_-;\-* #,##0_-;_-* \-_-;_-@_-"/>
    <numFmt numFmtId="178" formatCode="_-* #,##0.000_-;\-* #,##0.000_-;_-* \-???_-;_-@_-"/>
    <numFmt numFmtId="179" formatCode="_-* #,##0_-;\-* #,##0_-;_-* \-??_-;_-@_-"/>
    <numFmt numFmtId="180" formatCode="_-* #\ ##0_-;\-* #\ ##0_-;_-* \-_-;_-@_-"/>
    <numFmt numFmtId="181" formatCode="_(* #\ ##0.0_);_(* \(#,##0\);_(* \-_);_(@_)"/>
    <numFmt numFmtId="182" formatCode="_-* #,##0.0_-;\-* #,##0.0_-;_-* \-_-;_-@_-"/>
    <numFmt numFmtId="183" formatCode="_-* #,##0.00_-;\-* #,##0.00_-;_-* \-_-;_-@_-"/>
    <numFmt numFmtId="184" formatCode="_-* #,##0.0_-;\-* #,##0.0_-;_-* \-??_-;_-@_-"/>
    <numFmt numFmtId="185" formatCode="_-* #,##0.000_-;\-* #,##0.000_-;_-* \-_-;_-@_-"/>
    <numFmt numFmtId="186" formatCode="_-* #,##0.0000_-;\-* #,##0.0000_-;_-* \-_-;_-@_-"/>
  </numFmts>
  <fonts count="60">
    <font>
      <sz val="12"/>
      <name val="新細明體"/>
      <family val="1"/>
    </font>
    <font>
      <sz val="10"/>
      <name val="Arial"/>
      <family val="2"/>
    </font>
    <font>
      <sz val="12"/>
      <name val="標楷體"/>
      <family val="4"/>
    </font>
    <font>
      <sz val="10"/>
      <name val="新細明體"/>
      <family val="1"/>
    </font>
    <font>
      <sz val="18"/>
      <name val="新細明體"/>
      <family val="1"/>
    </font>
    <font>
      <sz val="18"/>
      <name val="Times New Roman"/>
      <family val="1"/>
    </font>
    <font>
      <sz val="17"/>
      <name val="Times New Roman"/>
      <family val="1"/>
    </font>
    <font>
      <sz val="17"/>
      <name val="新細明體"/>
      <family val="1"/>
    </font>
    <font>
      <sz val="14"/>
      <name val="新細明體"/>
      <family val="1"/>
    </font>
    <font>
      <sz val="16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新細明體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新細明體"/>
      <family val="1"/>
    </font>
    <font>
      <sz val="8"/>
      <color indexed="8"/>
      <name val="新細明體"/>
      <family val="1"/>
    </font>
    <font>
      <sz val="9"/>
      <name val="標楷體"/>
      <family val="4"/>
    </font>
    <font>
      <sz val="9"/>
      <name val="Times New Roman"/>
      <family val="1"/>
    </font>
    <font>
      <sz val="10"/>
      <name val="標楷體"/>
      <family val="4"/>
    </font>
    <font>
      <sz val="8"/>
      <name val="標楷體"/>
      <family val="4"/>
    </font>
    <font>
      <sz val="7"/>
      <name val="新細明體"/>
      <family val="1"/>
    </font>
    <font>
      <sz val="6"/>
      <name val="新細明體"/>
      <family val="1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8"/>
      <color indexed="8"/>
      <name val="新細明體"/>
      <family val="1"/>
    </font>
    <font>
      <b/>
      <sz val="18"/>
      <color indexed="8"/>
      <name val="微軟正黑體"/>
      <family val="2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76" fontId="0" fillId="0" borderId="0" applyFill="0" applyBorder="0" applyAlignment="0" applyProtection="0"/>
    <xf numFmtId="41" fontId="1" fillId="0" borderId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1" fillId="0" borderId="0" applyFill="0" applyBorder="0" applyAlignment="0" applyProtection="0"/>
    <xf numFmtId="0" fontId="48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1" fillId="0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 wrapText="1"/>
    </xf>
    <xf numFmtId="181" fontId="3" fillId="0" borderId="19" xfId="33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177" fontId="13" fillId="0" borderId="0" xfId="33" applyNumberFormat="1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>
      <alignment/>
    </xf>
    <xf numFmtId="177" fontId="13" fillId="0" borderId="21" xfId="33" applyNumberFormat="1" applyFont="1" applyFill="1" applyBorder="1" applyAlignment="1" applyProtection="1">
      <alignment horizontal="right" vertical="center"/>
      <protection/>
    </xf>
    <xf numFmtId="177" fontId="13" fillId="0" borderId="0" xfId="33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7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right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7" fontId="12" fillId="0" borderId="0" xfId="33" applyNumberFormat="1" applyFont="1" applyFill="1" applyBorder="1" applyAlignment="1" applyProtection="1">
      <alignment horizontal="right" vertical="center"/>
      <protection/>
    </xf>
    <xf numFmtId="179" fontId="12" fillId="0" borderId="0" xfId="33" applyNumberFormat="1" applyFont="1" applyFill="1" applyBorder="1" applyAlignment="1" applyProtection="1">
      <alignment vertical="center"/>
      <protection/>
    </xf>
    <xf numFmtId="177" fontId="12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1" fillId="0" borderId="22" xfId="0" applyFont="1" applyFill="1" applyBorder="1" applyAlignment="1">
      <alignment horizontal="center" vertical="center" wrapText="1"/>
    </xf>
    <xf numFmtId="176" fontId="12" fillId="0" borderId="0" xfId="0" applyNumberFormat="1" applyFont="1" applyAlignment="1">
      <alignment horizontal="center" vertical="center"/>
    </xf>
    <xf numFmtId="177" fontId="12" fillId="0" borderId="0" xfId="0" applyNumberFormat="1" applyFont="1" applyAlignment="1">
      <alignment horizontal="center" vertical="center"/>
    </xf>
    <xf numFmtId="176" fontId="12" fillId="0" borderId="0" xfId="33" applyNumberFormat="1" applyFont="1" applyFill="1" applyBorder="1" applyAlignment="1" applyProtection="1">
      <alignment horizontal="center" vertical="center"/>
      <protection/>
    </xf>
    <xf numFmtId="177" fontId="12" fillId="0" borderId="0" xfId="33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176" fontId="12" fillId="0" borderId="21" xfId="0" applyNumberFormat="1" applyFont="1" applyFill="1" applyBorder="1" applyAlignment="1">
      <alignment horizontal="center" vertical="center"/>
    </xf>
    <xf numFmtId="177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178" fontId="12" fillId="0" borderId="0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/>
    </xf>
    <xf numFmtId="179" fontId="12" fillId="0" borderId="0" xfId="33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>
      <alignment vertical="center"/>
    </xf>
    <xf numFmtId="0" fontId="11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distributed" wrapText="1"/>
    </xf>
    <xf numFmtId="0" fontId="12" fillId="0" borderId="10" xfId="0" applyFont="1" applyBorder="1" applyAlignment="1">
      <alignment horizontal="center" vertical="distributed" wrapText="1"/>
    </xf>
    <xf numFmtId="0" fontId="11" fillId="0" borderId="0" xfId="0" applyFont="1" applyBorder="1" applyAlignment="1">
      <alignment horizontal="right" vertical="center"/>
    </xf>
    <xf numFmtId="0" fontId="12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distributed" wrapText="1"/>
    </xf>
    <xf numFmtId="0" fontId="12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0" fontId="2" fillId="0" borderId="28" xfId="0" applyFont="1" applyBorder="1" applyAlignment="1">
      <alignment/>
    </xf>
    <xf numFmtId="183" fontId="12" fillId="0" borderId="0" xfId="0" applyNumberFormat="1" applyFont="1" applyFill="1" applyBorder="1" applyAlignment="1">
      <alignment horizontal="center" vertical="center"/>
    </xf>
    <xf numFmtId="183" fontId="12" fillId="0" borderId="0" xfId="33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183" fontId="13" fillId="0" borderId="0" xfId="33" applyNumberFormat="1" applyFont="1" applyFill="1" applyBorder="1" applyAlignment="1" applyProtection="1">
      <alignment vertical="center"/>
      <protection/>
    </xf>
    <xf numFmtId="183" fontId="2" fillId="0" borderId="0" xfId="0" applyNumberFormat="1" applyFont="1" applyBorder="1" applyAlignment="1">
      <alignment vertical="center"/>
    </xf>
    <xf numFmtId="183" fontId="14" fillId="0" borderId="0" xfId="0" applyNumberFormat="1" applyFont="1" applyBorder="1" applyAlignment="1">
      <alignment vertical="center"/>
    </xf>
    <xf numFmtId="183" fontId="24" fillId="0" borderId="0" xfId="0" applyNumberFormat="1" applyFont="1" applyBorder="1" applyAlignment="1">
      <alignment horizontal="center" vertical="center"/>
    </xf>
    <xf numFmtId="183" fontId="24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每人每日垃圾清運量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公斤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00975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27175"/>
          <c:w val="0.96525"/>
          <c:h val="0.72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Sheet1!$A$1:$A$17</c:f>
              <c:strCache/>
            </c:strRef>
          </c:cat>
          <c:val>
            <c:numRef>
              <c:f>Sheet1!$B$1:$B$17</c:f>
              <c:numCache/>
            </c:numRef>
          </c:val>
          <c:smooth val="0"/>
        </c:ser>
        <c:marker val="1"/>
        <c:axId val="39032034"/>
        <c:axId val="15743987"/>
      </c:lineChart>
      <c:catAx>
        <c:axId val="390320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5743987"/>
        <c:crossesAt val="0"/>
        <c:auto val="1"/>
        <c:lblOffset val="100"/>
        <c:tickLblSkip val="1"/>
        <c:noMultiLvlLbl val="0"/>
      </c:catAx>
      <c:valAx>
        <c:axId val="157439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903203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8</xdr:row>
      <xdr:rowOff>0</xdr:rowOff>
    </xdr:from>
    <xdr:to>
      <xdr:col>13</xdr:col>
      <xdr:colOff>342900</xdr:colOff>
      <xdr:row>21</xdr:row>
      <xdr:rowOff>57150</xdr:rowOff>
    </xdr:to>
    <xdr:graphicFrame>
      <xdr:nvGraphicFramePr>
        <xdr:cNvPr id="1" name="圖表 1"/>
        <xdr:cNvGraphicFramePr/>
      </xdr:nvGraphicFramePr>
      <xdr:xfrm>
        <a:off x="2314575" y="1676400"/>
        <a:ext cx="69437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22" sqref="B22"/>
    </sheetView>
  </sheetViews>
  <sheetFormatPr defaultColWidth="9.00390625" defaultRowHeight="16.5"/>
  <cols>
    <col min="1" max="16384" width="9.00390625" style="1" customWidth="1"/>
  </cols>
  <sheetData>
    <row r="1" spans="1:2" ht="16.5">
      <c r="A1" s="2" t="s">
        <v>0</v>
      </c>
      <c r="B1" s="2">
        <v>2.92</v>
      </c>
    </row>
    <row r="2" spans="1:2" ht="16.5">
      <c r="A2" s="2" t="s">
        <v>1</v>
      </c>
      <c r="B2" s="2">
        <v>2.82</v>
      </c>
    </row>
    <row r="3" spans="1:2" ht="16.5">
      <c r="A3" s="2" t="s">
        <v>2</v>
      </c>
      <c r="B3" s="2">
        <v>2.58</v>
      </c>
    </row>
    <row r="4" spans="1:2" ht="16.5">
      <c r="A4" s="2" t="s">
        <v>3</v>
      </c>
      <c r="B4" s="2">
        <v>1.98</v>
      </c>
    </row>
    <row r="5" spans="1:2" ht="16.5">
      <c r="A5" s="2" t="s">
        <v>4</v>
      </c>
      <c r="B5" s="3">
        <v>2.12</v>
      </c>
    </row>
    <row r="6" spans="1:2" ht="16.5">
      <c r="A6" s="2" t="s">
        <v>5</v>
      </c>
      <c r="B6" s="3">
        <v>1.71</v>
      </c>
    </row>
    <row r="7" spans="1:2" ht="16.5">
      <c r="A7" s="2" t="s">
        <v>6</v>
      </c>
      <c r="B7" s="3">
        <v>0.18</v>
      </c>
    </row>
    <row r="8" spans="1:2" ht="16.5">
      <c r="A8" s="2" t="s">
        <v>7</v>
      </c>
      <c r="B8" s="3">
        <v>1.42</v>
      </c>
    </row>
    <row r="9" spans="1:2" ht="16.5">
      <c r="A9" s="2" t="s">
        <v>8</v>
      </c>
      <c r="B9" s="3">
        <v>1.86</v>
      </c>
    </row>
    <row r="10" spans="1:2" ht="16.5">
      <c r="A10" s="2" t="s">
        <v>9</v>
      </c>
      <c r="B10" s="3">
        <v>0.78</v>
      </c>
    </row>
    <row r="11" spans="1:2" ht="16.5">
      <c r="A11" s="2" t="s">
        <v>10</v>
      </c>
      <c r="B11" s="3">
        <v>0.494</v>
      </c>
    </row>
    <row r="12" spans="1:2" ht="16.5">
      <c r="A12" s="2" t="s">
        <v>11</v>
      </c>
      <c r="B12" s="3">
        <v>0.625</v>
      </c>
    </row>
    <row r="13" spans="1:2" ht="16.5">
      <c r="A13" s="2" t="s">
        <v>12</v>
      </c>
      <c r="B13" s="3">
        <v>0.64</v>
      </c>
    </row>
    <row r="14" spans="1:2" ht="16.5">
      <c r="A14" s="2" t="s">
        <v>13</v>
      </c>
      <c r="B14" s="2">
        <v>0.53</v>
      </c>
    </row>
    <row r="15" spans="1:2" ht="16.5">
      <c r="A15" s="2" t="s">
        <v>14</v>
      </c>
      <c r="B15" s="2">
        <v>0.4</v>
      </c>
    </row>
    <row r="16" spans="1:2" ht="16.5">
      <c r="A16" s="132" t="s">
        <v>227</v>
      </c>
      <c r="B16" s="132">
        <v>0.83</v>
      </c>
    </row>
    <row r="17" spans="1:2" ht="16.5">
      <c r="A17" s="133" t="s">
        <v>228</v>
      </c>
      <c r="B17" s="133">
        <v>0.88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zoomScale="90" zoomScaleNormal="90" zoomScalePageLayoutView="0" workbookViewId="0" topLeftCell="A4">
      <pane ySplit="6" topLeftCell="A16" activePane="bottomLeft" state="frozen"/>
      <selection pane="topLeft" activeCell="A4" sqref="A4"/>
      <selection pane="bottomLeft" activeCell="L24" sqref="L24"/>
    </sheetView>
  </sheetViews>
  <sheetFormatPr defaultColWidth="9.00390625" defaultRowHeight="16.5"/>
  <cols>
    <col min="1" max="1" width="9.50390625" style="0" customWidth="1"/>
    <col min="2" max="3" width="8.875" style="0" customWidth="1"/>
    <col min="4" max="4" width="8.75390625" style="0" customWidth="1"/>
    <col min="5" max="5" width="9.375" style="0" customWidth="1"/>
    <col min="6" max="6" width="9.50390625" style="0" customWidth="1"/>
    <col min="7" max="7" width="11.25390625" style="0" customWidth="1"/>
    <col min="8" max="8" width="12.50390625" style="0" customWidth="1"/>
    <col min="9" max="9" width="11.875" style="0" customWidth="1"/>
    <col min="10" max="10" width="9.25390625" style="0" customWidth="1"/>
    <col min="11" max="12" width="7.125" style="0" customWidth="1"/>
    <col min="13" max="13" width="8.875" style="0" customWidth="1"/>
    <col min="14" max="14" width="8.50390625" style="0" customWidth="1"/>
    <col min="15" max="15" width="7.50390625" style="0" customWidth="1"/>
    <col min="16" max="16" width="9.125" style="0" customWidth="1"/>
    <col min="17" max="18" width="7.50390625" style="0" customWidth="1"/>
    <col min="19" max="19" width="11.00390625" style="0" customWidth="1"/>
    <col min="20" max="21" width="8.75390625" style="0" customWidth="1"/>
    <col min="22" max="22" width="11.25390625" style="0" customWidth="1"/>
  </cols>
  <sheetData>
    <row r="1" spans="1:23" s="5" customFormat="1" ht="19.5" customHeight="1">
      <c r="A1" s="4" t="s">
        <v>15</v>
      </c>
      <c r="B1" s="4"/>
      <c r="T1" s="97" t="s">
        <v>16</v>
      </c>
      <c r="U1" s="97"/>
      <c r="V1" s="98"/>
      <c r="W1" s="98"/>
    </row>
    <row r="2" spans="1:22" ht="33" customHeight="1">
      <c r="A2" s="99" t="s">
        <v>17</v>
      </c>
      <c r="B2" s="99"/>
      <c r="C2" s="99"/>
      <c r="D2" s="99"/>
      <c r="E2" s="99"/>
      <c r="F2" s="99"/>
      <c r="G2" s="99"/>
      <c r="H2" s="99"/>
      <c r="I2" s="99"/>
      <c r="J2" s="99"/>
      <c r="K2" s="100" t="s">
        <v>18</v>
      </c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21" ht="21.75" customHeight="1">
      <c r="A3" s="101" t="s">
        <v>19</v>
      </c>
      <c r="B3" s="101"/>
      <c r="C3" s="101"/>
      <c r="D3" s="101"/>
      <c r="E3" s="101"/>
      <c r="F3" s="101"/>
      <c r="G3" s="101"/>
      <c r="H3" s="101"/>
      <c r="I3" s="101"/>
      <c r="J3" s="6"/>
      <c r="K3" s="102" t="s">
        <v>20</v>
      </c>
      <c r="L3" s="102"/>
      <c r="M3" s="102"/>
      <c r="N3" s="102"/>
      <c r="O3" s="102"/>
      <c r="P3" s="102"/>
      <c r="Q3" s="102"/>
      <c r="R3" s="102"/>
      <c r="S3" s="102"/>
      <c r="T3" s="102"/>
      <c r="U3" s="102"/>
    </row>
    <row r="4" spans="1:21" s="10" customFormat="1" ht="16.5" customHeight="1">
      <c r="A4" s="7" t="s">
        <v>21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9"/>
      <c r="T4" s="89" t="s">
        <v>22</v>
      </c>
      <c r="U4" s="89"/>
    </row>
    <row r="5" spans="1:23" ht="25.5" customHeight="1">
      <c r="A5" s="90" t="s">
        <v>23</v>
      </c>
      <c r="B5" s="91" t="s">
        <v>24</v>
      </c>
      <c r="C5" s="11"/>
      <c r="D5" s="92" t="s">
        <v>25</v>
      </c>
      <c r="E5" s="92"/>
      <c r="F5" s="92"/>
      <c r="G5" s="92"/>
      <c r="H5" s="92"/>
      <c r="I5" s="92"/>
      <c r="J5" s="12"/>
      <c r="K5" s="93" t="s">
        <v>26</v>
      </c>
      <c r="L5" s="93"/>
      <c r="M5" s="93"/>
      <c r="N5" s="93"/>
      <c r="O5" s="93"/>
      <c r="P5" s="93"/>
      <c r="Q5" s="93"/>
      <c r="R5" s="93"/>
      <c r="S5" s="81" t="s">
        <v>27</v>
      </c>
      <c r="T5" s="81" t="s">
        <v>28</v>
      </c>
      <c r="U5" s="94" t="s">
        <v>29</v>
      </c>
      <c r="V5" s="14"/>
      <c r="W5" s="14"/>
    </row>
    <row r="6" spans="1:23" ht="25.5" customHeight="1">
      <c r="A6" s="90"/>
      <c r="B6" s="91"/>
      <c r="C6" s="95" t="s">
        <v>30</v>
      </c>
      <c r="D6" s="96" t="s">
        <v>31</v>
      </c>
      <c r="E6" s="96"/>
      <c r="F6" s="96"/>
      <c r="G6" s="96"/>
      <c r="H6" s="96"/>
      <c r="I6" s="136"/>
      <c r="J6" s="15"/>
      <c r="K6" s="84" t="s">
        <v>32</v>
      </c>
      <c r="L6" s="84"/>
      <c r="M6" s="84"/>
      <c r="N6" s="84"/>
      <c r="O6" s="84"/>
      <c r="P6" s="84"/>
      <c r="Q6" s="84"/>
      <c r="R6" s="84"/>
      <c r="S6" s="81"/>
      <c r="T6" s="81"/>
      <c r="U6" s="94"/>
      <c r="V6" s="14"/>
      <c r="W6" s="14"/>
    </row>
    <row r="7" spans="1:23" ht="33" customHeight="1">
      <c r="A7" s="85" t="s">
        <v>33</v>
      </c>
      <c r="B7" s="91"/>
      <c r="C7" s="95"/>
      <c r="D7" s="86" t="s">
        <v>34</v>
      </c>
      <c r="E7" s="86"/>
      <c r="F7" s="86"/>
      <c r="G7" s="86"/>
      <c r="H7" s="87" t="s">
        <v>35</v>
      </c>
      <c r="I7" s="87"/>
      <c r="J7" s="88" t="s">
        <v>36</v>
      </c>
      <c r="K7" s="81" t="s">
        <v>37</v>
      </c>
      <c r="L7" s="81" t="s">
        <v>230</v>
      </c>
      <c r="M7" s="81" t="s">
        <v>38</v>
      </c>
      <c r="N7" s="81" t="s">
        <v>39</v>
      </c>
      <c r="O7" s="81" t="s">
        <v>40</v>
      </c>
      <c r="P7" s="81" t="s">
        <v>41</v>
      </c>
      <c r="Q7" s="81" t="s">
        <v>42</v>
      </c>
      <c r="R7" s="81" t="s">
        <v>43</v>
      </c>
      <c r="S7" s="81"/>
      <c r="T7" s="81"/>
      <c r="U7" s="94"/>
      <c r="V7" s="14"/>
      <c r="W7" s="14"/>
    </row>
    <row r="8" spans="1:23" ht="36" customHeight="1">
      <c r="A8" s="85"/>
      <c r="B8" s="82" t="s">
        <v>44</v>
      </c>
      <c r="C8" s="83" t="s">
        <v>45</v>
      </c>
      <c r="D8" s="81" t="s">
        <v>46</v>
      </c>
      <c r="E8" s="17" t="s">
        <v>47</v>
      </c>
      <c r="F8" s="17" t="s">
        <v>48</v>
      </c>
      <c r="G8" s="17" t="s">
        <v>49</v>
      </c>
      <c r="H8" s="17" t="s">
        <v>50</v>
      </c>
      <c r="I8" s="18" t="s">
        <v>51</v>
      </c>
      <c r="J8" s="88"/>
      <c r="K8" s="81"/>
      <c r="L8" s="81"/>
      <c r="M8" s="81"/>
      <c r="N8" s="81"/>
      <c r="O8" s="81"/>
      <c r="P8" s="81"/>
      <c r="Q8" s="81"/>
      <c r="R8" s="81"/>
      <c r="S8" s="81"/>
      <c r="T8" s="81"/>
      <c r="U8" s="94"/>
      <c r="V8" s="14"/>
      <c r="W8" s="14"/>
    </row>
    <row r="9" spans="1:23" ht="45.75" customHeight="1">
      <c r="A9" s="85"/>
      <c r="B9" s="82"/>
      <c r="C9" s="83"/>
      <c r="D9" s="81"/>
      <c r="E9" s="16" t="s">
        <v>52</v>
      </c>
      <c r="F9" s="16" t="s">
        <v>53</v>
      </c>
      <c r="G9" s="16" t="s">
        <v>54</v>
      </c>
      <c r="H9" s="16" t="s">
        <v>55</v>
      </c>
      <c r="I9" s="19" t="s">
        <v>56</v>
      </c>
      <c r="J9" s="88"/>
      <c r="K9" s="81"/>
      <c r="L9" s="81"/>
      <c r="M9" s="81"/>
      <c r="N9" s="81"/>
      <c r="O9" s="81"/>
      <c r="P9" s="81"/>
      <c r="Q9" s="81"/>
      <c r="R9" s="81"/>
      <c r="S9" s="81"/>
      <c r="T9" s="81"/>
      <c r="U9" s="94"/>
      <c r="V9" s="14"/>
      <c r="W9" s="14"/>
    </row>
    <row r="10" spans="1:21" ht="33" customHeight="1">
      <c r="A10" s="20" t="s">
        <v>57</v>
      </c>
      <c r="B10" s="66">
        <f aca="true" t="shared" si="0" ref="B10:B16">D10/365</f>
        <v>2.824657534246575</v>
      </c>
      <c r="C10" s="67">
        <f aca="true" t="shared" si="1" ref="C10:C16">SUM(E10:I10)</f>
        <v>1031</v>
      </c>
      <c r="D10" s="67">
        <f>SUM(E10:G10)</f>
        <v>1031</v>
      </c>
      <c r="E10" s="67">
        <v>1031</v>
      </c>
      <c r="F10" s="68">
        <v>0</v>
      </c>
      <c r="G10" s="68">
        <v>0</v>
      </c>
      <c r="H10" s="67">
        <v>0</v>
      </c>
      <c r="I10" s="68">
        <v>0</v>
      </c>
      <c r="J10" s="68"/>
      <c r="K10" s="68">
        <v>0</v>
      </c>
      <c r="L10" s="68">
        <v>0</v>
      </c>
      <c r="M10" s="67">
        <v>1031</v>
      </c>
      <c r="N10" s="68">
        <v>0</v>
      </c>
      <c r="O10" s="66">
        <v>0</v>
      </c>
      <c r="P10" s="67">
        <v>0</v>
      </c>
      <c r="Q10" s="69">
        <v>0</v>
      </c>
      <c r="R10" s="69">
        <v>0</v>
      </c>
      <c r="S10" s="66">
        <f>B10/110920*1000</f>
        <v>0.025465718844631943</v>
      </c>
      <c r="T10" s="67">
        <v>100</v>
      </c>
      <c r="U10" s="66">
        <f aca="true" t="shared" si="2" ref="U10:U15">P10/C10*100+0.5</f>
        <v>0.5</v>
      </c>
    </row>
    <row r="11" spans="1:21" ht="33" customHeight="1">
      <c r="A11" s="20" t="s">
        <v>58</v>
      </c>
      <c r="B11" s="66">
        <f t="shared" si="0"/>
        <v>2.5753424657534247</v>
      </c>
      <c r="C11" s="67">
        <f t="shared" si="1"/>
        <v>940</v>
      </c>
      <c r="D11" s="67">
        <f>SUM(E11:G11)</f>
        <v>940</v>
      </c>
      <c r="E11" s="67">
        <v>940</v>
      </c>
      <c r="F11" s="68">
        <v>0</v>
      </c>
      <c r="G11" s="68">
        <v>0</v>
      </c>
      <c r="H11" s="67">
        <v>0</v>
      </c>
      <c r="I11" s="68">
        <v>0</v>
      </c>
      <c r="J11" s="68"/>
      <c r="K11" s="68">
        <v>0</v>
      </c>
      <c r="L11" s="68">
        <v>0</v>
      </c>
      <c r="M11" s="67">
        <v>940</v>
      </c>
      <c r="N11" s="68">
        <v>0</v>
      </c>
      <c r="O11" s="68">
        <v>0</v>
      </c>
      <c r="P11" s="69">
        <v>0</v>
      </c>
      <c r="Q11" s="69">
        <v>0</v>
      </c>
      <c r="R11" s="69">
        <v>0</v>
      </c>
      <c r="S11" s="66">
        <f>B11/110690*1000</f>
        <v>0.02326626132219193</v>
      </c>
      <c r="T11" s="67">
        <v>100</v>
      </c>
      <c r="U11" s="66">
        <f t="shared" si="2"/>
        <v>0.5</v>
      </c>
    </row>
    <row r="12" spans="1:21" ht="33" customHeight="1">
      <c r="A12" s="20" t="s">
        <v>59</v>
      </c>
      <c r="B12" s="66">
        <f t="shared" si="0"/>
        <v>1.978082191780822</v>
      </c>
      <c r="C12" s="67">
        <f t="shared" si="1"/>
        <v>725</v>
      </c>
      <c r="D12" s="67">
        <f>SUM(E12:G12)</f>
        <v>722</v>
      </c>
      <c r="E12" s="67">
        <v>722</v>
      </c>
      <c r="F12" s="68">
        <v>0</v>
      </c>
      <c r="G12" s="68">
        <v>0</v>
      </c>
      <c r="H12" s="67">
        <v>3</v>
      </c>
      <c r="I12" s="68">
        <v>0</v>
      </c>
      <c r="J12" s="68"/>
      <c r="K12" s="68">
        <v>0</v>
      </c>
      <c r="L12" s="68">
        <v>0</v>
      </c>
      <c r="M12" s="67">
        <v>762</v>
      </c>
      <c r="N12" s="68">
        <v>0</v>
      </c>
      <c r="O12" s="68">
        <v>0</v>
      </c>
      <c r="P12" s="69">
        <v>0</v>
      </c>
      <c r="Q12" s="69">
        <v>0</v>
      </c>
      <c r="R12" s="69">
        <v>3</v>
      </c>
      <c r="S12" s="66">
        <f>B12/110690*1000</f>
        <v>0.01787046880278997</v>
      </c>
      <c r="T12" s="67">
        <v>100</v>
      </c>
      <c r="U12" s="66">
        <f t="shared" si="2"/>
        <v>0.5</v>
      </c>
    </row>
    <row r="13" spans="1:21" ht="33" customHeight="1">
      <c r="A13" s="20" t="s">
        <v>60</v>
      </c>
      <c r="B13" s="66">
        <f t="shared" si="0"/>
        <v>2.117808219178082</v>
      </c>
      <c r="C13" s="67">
        <f t="shared" si="1"/>
        <v>773</v>
      </c>
      <c r="D13" s="67">
        <f>SUM(E13:H13)</f>
        <v>773</v>
      </c>
      <c r="E13" s="67">
        <v>771</v>
      </c>
      <c r="F13" s="68">
        <v>0</v>
      </c>
      <c r="G13" s="68">
        <v>0</v>
      </c>
      <c r="H13" s="67">
        <v>2</v>
      </c>
      <c r="I13" s="68">
        <v>0</v>
      </c>
      <c r="J13" s="68"/>
      <c r="K13" s="70"/>
      <c r="L13" s="70">
        <v>0</v>
      </c>
      <c r="M13" s="67">
        <v>771</v>
      </c>
      <c r="N13" s="68">
        <v>0</v>
      </c>
      <c r="O13" s="68">
        <v>0</v>
      </c>
      <c r="P13" s="69">
        <v>0</v>
      </c>
      <c r="Q13" s="69">
        <v>0</v>
      </c>
      <c r="R13" s="69">
        <v>2</v>
      </c>
      <c r="S13" s="66">
        <f>B13/110690*1000</f>
        <v>0.019132787236228042</v>
      </c>
      <c r="T13" s="67">
        <v>100</v>
      </c>
      <c r="U13" s="66">
        <f t="shared" si="2"/>
        <v>0.5</v>
      </c>
    </row>
    <row r="14" spans="1:21" s="23" customFormat="1" ht="33" customHeight="1">
      <c r="A14" s="22" t="s">
        <v>61</v>
      </c>
      <c r="B14" s="71">
        <f t="shared" si="0"/>
        <v>1.7068493150684931</v>
      </c>
      <c r="C14" s="72">
        <f t="shared" si="1"/>
        <v>623</v>
      </c>
      <c r="D14" s="72">
        <f>SUM(E14:H14)</f>
        <v>623</v>
      </c>
      <c r="E14" s="72">
        <v>621</v>
      </c>
      <c r="F14" s="68">
        <v>0</v>
      </c>
      <c r="G14" s="68">
        <v>0</v>
      </c>
      <c r="H14" s="72">
        <v>2</v>
      </c>
      <c r="I14" s="68">
        <v>0</v>
      </c>
      <c r="J14" s="68"/>
      <c r="K14" s="73"/>
      <c r="L14" s="73">
        <v>0</v>
      </c>
      <c r="M14" s="72">
        <v>621</v>
      </c>
      <c r="N14" s="68">
        <v>0</v>
      </c>
      <c r="O14" s="68">
        <v>0</v>
      </c>
      <c r="P14" s="69">
        <v>0</v>
      </c>
      <c r="Q14" s="69">
        <v>0</v>
      </c>
      <c r="R14" s="69">
        <v>2</v>
      </c>
      <c r="S14" s="74">
        <v>0.482</v>
      </c>
      <c r="T14" s="72">
        <v>100</v>
      </c>
      <c r="U14" s="75">
        <f t="shared" si="2"/>
        <v>0.5</v>
      </c>
    </row>
    <row r="15" spans="1:21" s="25" customFormat="1" ht="33" customHeight="1">
      <c r="A15" s="24" t="s">
        <v>62</v>
      </c>
      <c r="B15" s="71">
        <f t="shared" si="0"/>
        <v>0.18082191780821918</v>
      </c>
      <c r="C15" s="72">
        <f t="shared" si="1"/>
        <v>66</v>
      </c>
      <c r="D15" s="72">
        <f>SUM(E15:H15)</f>
        <v>66</v>
      </c>
      <c r="E15" s="72">
        <v>44</v>
      </c>
      <c r="F15" s="68">
        <v>0</v>
      </c>
      <c r="G15" s="68">
        <v>0</v>
      </c>
      <c r="H15" s="72">
        <v>22</v>
      </c>
      <c r="I15" s="68">
        <v>0</v>
      </c>
      <c r="J15" s="76">
        <f>K15+M15+O15+R15</f>
        <v>315</v>
      </c>
      <c r="K15" s="72">
        <v>20</v>
      </c>
      <c r="L15" s="72">
        <v>0</v>
      </c>
      <c r="M15" s="72">
        <v>294</v>
      </c>
      <c r="N15" s="68">
        <v>0</v>
      </c>
      <c r="O15" s="68">
        <v>1</v>
      </c>
      <c r="P15" s="69">
        <v>0</v>
      </c>
      <c r="Q15" s="69">
        <v>0</v>
      </c>
      <c r="R15" s="69">
        <v>0</v>
      </c>
      <c r="S15" s="74">
        <v>0.482</v>
      </c>
      <c r="T15" s="72">
        <v>100</v>
      </c>
      <c r="U15" s="75">
        <f t="shared" si="2"/>
        <v>0.5</v>
      </c>
    </row>
    <row r="16" spans="1:21" s="25" customFormat="1" ht="33" customHeight="1">
      <c r="A16" s="65" t="s">
        <v>63</v>
      </c>
      <c r="B16" s="75">
        <f t="shared" si="0"/>
        <v>1.4246575342465753</v>
      </c>
      <c r="C16" s="72">
        <f t="shared" si="1"/>
        <v>531</v>
      </c>
      <c r="D16" s="72">
        <f>SUM(E16:G16)</f>
        <v>520</v>
      </c>
      <c r="E16" s="72">
        <v>520</v>
      </c>
      <c r="F16" s="68">
        <v>0</v>
      </c>
      <c r="G16" s="68">
        <v>0</v>
      </c>
      <c r="H16" s="72">
        <v>11</v>
      </c>
      <c r="I16" s="68">
        <v>0</v>
      </c>
      <c r="J16" s="76">
        <f>K16+M16+O16+R16</f>
        <v>11</v>
      </c>
      <c r="K16" s="72">
        <v>11</v>
      </c>
      <c r="L16" s="72">
        <v>0</v>
      </c>
      <c r="M16" s="72">
        <v>0</v>
      </c>
      <c r="N16" s="68">
        <v>0</v>
      </c>
      <c r="O16" s="68">
        <v>0</v>
      </c>
      <c r="P16" s="69">
        <v>0</v>
      </c>
      <c r="Q16" s="69">
        <v>0</v>
      </c>
      <c r="R16" s="69"/>
      <c r="S16" s="74">
        <v>0</v>
      </c>
      <c r="T16" s="72">
        <v>100</v>
      </c>
      <c r="U16" s="75">
        <v>0</v>
      </c>
    </row>
    <row r="17" spans="1:21" ht="33" customHeight="1">
      <c r="A17" s="65" t="s">
        <v>64</v>
      </c>
      <c r="B17" s="75">
        <v>0.64</v>
      </c>
      <c r="C17" s="72">
        <v>635.34</v>
      </c>
      <c r="D17" s="72">
        <v>635.34</v>
      </c>
      <c r="E17" s="72">
        <v>462.34</v>
      </c>
      <c r="F17" s="68">
        <v>0</v>
      </c>
      <c r="G17" s="68">
        <v>173</v>
      </c>
      <c r="H17" s="72">
        <v>0</v>
      </c>
      <c r="I17" s="68">
        <v>0</v>
      </c>
      <c r="J17" s="76">
        <v>0</v>
      </c>
      <c r="K17" s="72">
        <v>0</v>
      </c>
      <c r="L17" s="72">
        <v>0</v>
      </c>
      <c r="M17" s="72">
        <v>173</v>
      </c>
      <c r="N17" s="68">
        <v>0</v>
      </c>
      <c r="O17" s="68">
        <v>0</v>
      </c>
      <c r="P17" s="69">
        <v>0</v>
      </c>
      <c r="Q17" s="69">
        <v>0</v>
      </c>
      <c r="R17" s="69">
        <v>0</v>
      </c>
      <c r="S17" s="74">
        <v>0.64</v>
      </c>
      <c r="T17" s="72">
        <v>100</v>
      </c>
      <c r="U17" s="75">
        <v>0.5</v>
      </c>
    </row>
    <row r="18" spans="1:21" ht="33" customHeight="1">
      <c r="A18" s="65" t="s">
        <v>65</v>
      </c>
      <c r="B18" s="75">
        <v>0.53</v>
      </c>
      <c r="C18" s="72">
        <v>692</v>
      </c>
      <c r="D18" s="72">
        <v>692</v>
      </c>
      <c r="E18" s="72">
        <v>636.61</v>
      </c>
      <c r="F18" s="68">
        <v>0</v>
      </c>
      <c r="G18" s="68">
        <v>55</v>
      </c>
      <c r="H18" s="72">
        <v>189.04</v>
      </c>
      <c r="I18" s="68">
        <v>263.94</v>
      </c>
      <c r="J18" s="76">
        <v>0</v>
      </c>
      <c r="K18" s="72">
        <v>2.6</v>
      </c>
      <c r="L18" s="72">
        <v>0</v>
      </c>
      <c r="M18" s="72">
        <v>314.73</v>
      </c>
      <c r="N18" s="68">
        <v>0</v>
      </c>
      <c r="O18" s="68">
        <v>0</v>
      </c>
      <c r="P18" s="69">
        <v>0</v>
      </c>
      <c r="Q18" s="69">
        <v>0</v>
      </c>
      <c r="R18" s="69">
        <v>0</v>
      </c>
      <c r="S18" s="74">
        <v>0.53</v>
      </c>
      <c r="T18" s="72">
        <v>85.84</v>
      </c>
      <c r="U18" s="75">
        <v>39.04</v>
      </c>
    </row>
    <row r="19" spans="1:21" ht="33" customHeight="1">
      <c r="A19" s="65" t="s">
        <v>66</v>
      </c>
      <c r="B19" s="75">
        <v>0.4</v>
      </c>
      <c r="C19" s="72">
        <v>508</v>
      </c>
      <c r="D19" s="72">
        <v>508</v>
      </c>
      <c r="E19" s="72">
        <v>508.02</v>
      </c>
      <c r="F19" s="68">
        <v>0</v>
      </c>
      <c r="G19" s="68">
        <v>0</v>
      </c>
      <c r="H19" s="72">
        <v>0</v>
      </c>
      <c r="I19" s="68">
        <v>0</v>
      </c>
      <c r="J19" s="76">
        <v>0</v>
      </c>
      <c r="K19" s="72">
        <v>0</v>
      </c>
      <c r="L19" s="72">
        <v>0</v>
      </c>
      <c r="M19" s="72">
        <v>0</v>
      </c>
      <c r="N19" s="68">
        <v>0</v>
      </c>
      <c r="O19" s="68">
        <v>0</v>
      </c>
      <c r="P19" s="69">
        <v>0</v>
      </c>
      <c r="Q19" s="69">
        <v>0</v>
      </c>
      <c r="R19" s="69">
        <v>0</v>
      </c>
      <c r="S19" s="74">
        <v>0.4</v>
      </c>
      <c r="T19" s="72">
        <v>100</v>
      </c>
      <c r="U19" s="75">
        <v>41.51</v>
      </c>
    </row>
    <row r="20" spans="1:21" ht="33" customHeight="1">
      <c r="A20" s="65" t="s">
        <v>67</v>
      </c>
      <c r="B20" s="75">
        <v>1.38</v>
      </c>
      <c r="C20" s="134">
        <f>SUM(E20:I20)</f>
        <v>1076.91</v>
      </c>
      <c r="D20" s="134">
        <f>SUM(E20:G20)</f>
        <v>538.85</v>
      </c>
      <c r="E20" s="134">
        <v>538.1</v>
      </c>
      <c r="F20" s="68">
        <v>0</v>
      </c>
      <c r="G20" s="68">
        <v>0.75</v>
      </c>
      <c r="H20" s="134">
        <v>489.99</v>
      </c>
      <c r="I20" s="68">
        <v>48.07</v>
      </c>
      <c r="J20" s="68">
        <f>SUM(K20:R20)</f>
        <v>1076.91</v>
      </c>
      <c r="K20" s="134">
        <v>13.49</v>
      </c>
      <c r="L20" s="134">
        <v>213</v>
      </c>
      <c r="M20" s="134">
        <v>12.55</v>
      </c>
      <c r="N20" s="68">
        <v>0</v>
      </c>
      <c r="O20" s="68">
        <v>10.59</v>
      </c>
      <c r="P20" s="135">
        <v>538.06</v>
      </c>
      <c r="Q20" s="135">
        <v>283</v>
      </c>
      <c r="R20" s="135">
        <v>6.22</v>
      </c>
      <c r="S20" s="74">
        <v>0.39</v>
      </c>
      <c r="T20" s="134">
        <v>73.72</v>
      </c>
      <c r="U20" s="75">
        <v>59.96</v>
      </c>
    </row>
    <row r="21" spans="1:21" ht="33" customHeight="1">
      <c r="A21" s="65" t="s">
        <v>229</v>
      </c>
      <c r="B21" s="75">
        <v>1.42</v>
      </c>
      <c r="C21" s="134">
        <f>SUM(E21:I21)</f>
        <v>1137.9899999999998</v>
      </c>
      <c r="D21" s="134">
        <f>SUM(E21:G21)</f>
        <v>534.11</v>
      </c>
      <c r="E21" s="134">
        <v>531.15</v>
      </c>
      <c r="F21" s="68">
        <v>0</v>
      </c>
      <c r="G21" s="68">
        <v>2.96</v>
      </c>
      <c r="H21" s="134">
        <v>554.03</v>
      </c>
      <c r="I21" s="68">
        <v>49.85</v>
      </c>
      <c r="J21" s="68">
        <f>SUM(K21:R21)</f>
        <v>1137.98</v>
      </c>
      <c r="K21" s="72">
        <v>1</v>
      </c>
      <c r="L21" s="134">
        <v>364.14</v>
      </c>
      <c r="M21" s="134">
        <v>5.56</v>
      </c>
      <c r="N21" s="68">
        <v>0</v>
      </c>
      <c r="O21" s="68">
        <v>7.3</v>
      </c>
      <c r="P21" s="135">
        <v>603.87</v>
      </c>
      <c r="Q21" s="135">
        <v>146.95</v>
      </c>
      <c r="R21" s="135">
        <v>9.16</v>
      </c>
      <c r="S21" s="74">
        <v>0.4</v>
      </c>
      <c r="T21" s="134">
        <v>87.09</v>
      </c>
      <c r="U21" s="75">
        <v>53.07</v>
      </c>
    </row>
    <row r="22" ht="16.5" customHeight="1"/>
    <row r="24" ht="33" customHeight="1"/>
    <row r="26" ht="36.75" customHeight="1"/>
  </sheetData>
  <sheetProtection selectLockedCells="1" selectUnlockedCells="1"/>
  <mergeCells count="32">
    <mergeCell ref="T1:U1"/>
    <mergeCell ref="V1:W1"/>
    <mergeCell ref="A2:J2"/>
    <mergeCell ref="K2:V2"/>
    <mergeCell ref="A3:I3"/>
    <mergeCell ref="K3:U3"/>
    <mergeCell ref="T4:U4"/>
    <mergeCell ref="A5:A6"/>
    <mergeCell ref="B5:B7"/>
    <mergeCell ref="D5:I5"/>
    <mergeCell ref="K5:R5"/>
    <mergeCell ref="S5:S9"/>
    <mergeCell ref="T5:T9"/>
    <mergeCell ref="U5:U9"/>
    <mergeCell ref="C6:C7"/>
    <mergeCell ref="D6:I6"/>
    <mergeCell ref="A7:A9"/>
    <mergeCell ref="D7:G7"/>
    <mergeCell ref="H7:I7"/>
    <mergeCell ref="J7:J9"/>
    <mergeCell ref="K7:K9"/>
    <mergeCell ref="M7:M9"/>
    <mergeCell ref="L7:L9"/>
    <mergeCell ref="Q7:Q9"/>
    <mergeCell ref="R7:R9"/>
    <mergeCell ref="B8:B9"/>
    <mergeCell ref="C8:C9"/>
    <mergeCell ref="D8:D9"/>
    <mergeCell ref="K6:R6"/>
    <mergeCell ref="N7:N9"/>
    <mergeCell ref="O7:O9"/>
    <mergeCell ref="P7:P9"/>
  </mergeCell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7"/>
  <sheetViews>
    <sheetView zoomScalePageLayoutView="0" workbookViewId="0" topLeftCell="A7">
      <selection activeCell="AD25" sqref="AD25"/>
    </sheetView>
  </sheetViews>
  <sheetFormatPr defaultColWidth="9.00390625" defaultRowHeight="16.5"/>
  <cols>
    <col min="1" max="1" width="7.75390625" style="0" customWidth="1"/>
    <col min="2" max="3" width="8.875" style="0" customWidth="1"/>
    <col min="4" max="4" width="8.125" style="0" customWidth="1"/>
    <col min="5" max="5" width="7.25390625" style="0" customWidth="1"/>
    <col min="6" max="6" width="7.625" style="0" customWidth="1"/>
    <col min="7" max="7" width="7.25390625" style="0" customWidth="1"/>
    <col min="8" max="8" width="8.25390625" style="0" customWidth="1"/>
    <col min="9" max="9" width="7.375" style="0" customWidth="1"/>
    <col min="10" max="10" width="8.125" style="0" customWidth="1"/>
    <col min="11" max="12" width="8.25390625" style="0" customWidth="1"/>
    <col min="13" max="13" width="8.125" style="0" customWidth="1"/>
    <col min="14" max="14" width="7.50390625" style="0" customWidth="1"/>
    <col min="15" max="15" width="8.875" style="0" customWidth="1"/>
    <col min="16" max="16" width="9.50390625" style="0" customWidth="1"/>
    <col min="17" max="17" width="8.00390625" style="0" customWidth="1"/>
    <col min="18" max="18" width="9.75390625" style="0" customWidth="1"/>
    <col min="19" max="19" width="10.50390625" style="0" customWidth="1"/>
    <col min="30" max="31" width="10.50390625" style="0" bestFit="1" customWidth="1"/>
  </cols>
  <sheetData>
    <row r="1" spans="1:19" ht="16.5">
      <c r="A1" s="4" t="s">
        <v>68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97" t="s">
        <v>69</v>
      </c>
      <c r="S1" s="97"/>
    </row>
    <row r="2" spans="1:20" ht="25.5" customHeight="1">
      <c r="A2" s="99" t="s">
        <v>70</v>
      </c>
      <c r="B2" s="99"/>
      <c r="C2" s="99"/>
      <c r="D2" s="99"/>
      <c r="E2" s="99"/>
      <c r="F2" s="99"/>
      <c r="G2" s="99"/>
      <c r="H2" s="99"/>
      <c r="I2" s="99"/>
      <c r="J2" s="119" t="s">
        <v>71</v>
      </c>
      <c r="K2" s="119"/>
      <c r="L2" s="119"/>
      <c r="M2" s="119"/>
      <c r="N2" s="119"/>
      <c r="O2" s="119"/>
      <c r="P2" s="119"/>
      <c r="Q2" s="119"/>
      <c r="R2" s="119"/>
      <c r="S2" s="119"/>
      <c r="T2" s="26"/>
    </row>
    <row r="3" spans="1:19" ht="20.25">
      <c r="A3" s="101" t="s">
        <v>19</v>
      </c>
      <c r="B3" s="101"/>
      <c r="C3" s="101"/>
      <c r="D3" s="101"/>
      <c r="E3" s="101"/>
      <c r="F3" s="101"/>
      <c r="G3" s="101"/>
      <c r="H3" s="101"/>
      <c r="I3" s="101"/>
      <c r="J3" s="6"/>
      <c r="K3" s="102" t="s">
        <v>20</v>
      </c>
      <c r="L3" s="102"/>
      <c r="M3" s="102"/>
      <c r="N3" s="102"/>
      <c r="O3" s="102"/>
      <c r="P3" s="102"/>
      <c r="Q3" s="102"/>
      <c r="R3" s="102"/>
      <c r="S3" s="102"/>
    </row>
    <row r="4" spans="1:19" ht="16.5" customHeight="1">
      <c r="A4" s="7" t="s">
        <v>21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R4" s="89" t="s">
        <v>22</v>
      </c>
      <c r="S4" s="89"/>
    </row>
    <row r="5" spans="1:19" ht="16.5" customHeight="1">
      <c r="A5" s="113" t="s">
        <v>72</v>
      </c>
      <c r="B5" s="107" t="s">
        <v>73</v>
      </c>
      <c r="C5" s="114" t="s">
        <v>74</v>
      </c>
      <c r="D5" s="112" t="s">
        <v>75</v>
      </c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5" t="s">
        <v>76</v>
      </c>
    </row>
    <row r="6" spans="1:19" ht="46.5" customHeight="1">
      <c r="A6" s="113"/>
      <c r="B6" s="107"/>
      <c r="C6" s="107"/>
      <c r="D6" s="116" t="s">
        <v>30</v>
      </c>
      <c r="E6" s="117" t="s">
        <v>77</v>
      </c>
      <c r="F6" s="117"/>
      <c r="G6" s="117"/>
      <c r="H6" s="117"/>
      <c r="I6" s="117"/>
      <c r="J6" s="117"/>
      <c r="K6" s="118" t="s">
        <v>78</v>
      </c>
      <c r="L6" s="118"/>
      <c r="M6" s="118"/>
      <c r="N6" s="118"/>
      <c r="O6" s="118"/>
      <c r="P6" s="118"/>
      <c r="Q6" s="118"/>
      <c r="R6" s="118"/>
      <c r="S6" s="115"/>
    </row>
    <row r="7" spans="1:19" ht="16.5" customHeight="1">
      <c r="A7" s="113"/>
      <c r="B7" s="107"/>
      <c r="C7" s="107"/>
      <c r="D7" s="116"/>
      <c r="E7" s="112" t="s">
        <v>79</v>
      </c>
      <c r="F7" s="112"/>
      <c r="G7" s="112"/>
      <c r="H7" s="112"/>
      <c r="I7" s="28" t="s">
        <v>80</v>
      </c>
      <c r="J7" s="29" t="s">
        <v>81</v>
      </c>
      <c r="K7" s="107" t="s">
        <v>82</v>
      </c>
      <c r="L7" s="112" t="s">
        <v>83</v>
      </c>
      <c r="M7" s="107" t="s">
        <v>84</v>
      </c>
      <c r="N7" s="107" t="s">
        <v>85</v>
      </c>
      <c r="O7" s="107" t="s">
        <v>86</v>
      </c>
      <c r="P7" s="107" t="s">
        <v>87</v>
      </c>
      <c r="Q7" s="107" t="s">
        <v>88</v>
      </c>
      <c r="R7" s="107" t="s">
        <v>89</v>
      </c>
      <c r="S7" s="108" t="s">
        <v>90</v>
      </c>
    </row>
    <row r="8" spans="1:19" ht="16.5">
      <c r="A8" s="113"/>
      <c r="B8" s="107"/>
      <c r="C8" s="107"/>
      <c r="D8" s="116"/>
      <c r="E8" s="112"/>
      <c r="F8" s="112"/>
      <c r="G8" s="112"/>
      <c r="H8" s="112"/>
      <c r="I8" s="31" t="s">
        <v>91</v>
      </c>
      <c r="J8" s="32" t="s">
        <v>92</v>
      </c>
      <c r="K8" s="107"/>
      <c r="L8" s="107"/>
      <c r="M8" s="107"/>
      <c r="N8" s="107"/>
      <c r="O8" s="107"/>
      <c r="P8" s="107"/>
      <c r="Q8" s="107"/>
      <c r="R8" s="107"/>
      <c r="S8" s="108"/>
    </row>
    <row r="9" spans="1:19" ht="53.25" customHeight="1">
      <c r="A9" s="113"/>
      <c r="B9" s="107"/>
      <c r="C9" s="107"/>
      <c r="D9" s="107"/>
      <c r="E9" s="27" t="s">
        <v>93</v>
      </c>
      <c r="F9" s="33" t="s">
        <v>47</v>
      </c>
      <c r="G9" s="33" t="s">
        <v>48</v>
      </c>
      <c r="H9" s="30" t="s">
        <v>94</v>
      </c>
      <c r="I9" s="30" t="s">
        <v>95</v>
      </c>
      <c r="J9" s="34" t="s">
        <v>96</v>
      </c>
      <c r="K9" s="107"/>
      <c r="L9" s="107"/>
      <c r="M9" s="107"/>
      <c r="N9" s="107"/>
      <c r="O9" s="107"/>
      <c r="P9" s="107"/>
      <c r="Q9" s="107"/>
      <c r="R9" s="107"/>
      <c r="S9" s="108"/>
    </row>
    <row r="10" spans="1:19" ht="79.5" customHeight="1">
      <c r="A10" s="113"/>
      <c r="B10" s="35" t="s">
        <v>97</v>
      </c>
      <c r="C10" s="35" t="s">
        <v>98</v>
      </c>
      <c r="D10" s="36" t="s">
        <v>99</v>
      </c>
      <c r="E10" s="37" t="s">
        <v>100</v>
      </c>
      <c r="F10" s="35" t="s">
        <v>52</v>
      </c>
      <c r="G10" s="35" t="s">
        <v>53</v>
      </c>
      <c r="H10" s="38" t="s">
        <v>54</v>
      </c>
      <c r="I10" s="38" t="s">
        <v>55</v>
      </c>
      <c r="J10" s="39" t="s">
        <v>101</v>
      </c>
      <c r="K10" s="40" t="s">
        <v>102</v>
      </c>
      <c r="L10" s="112"/>
      <c r="M10" s="35" t="s">
        <v>103</v>
      </c>
      <c r="N10" s="35" t="s">
        <v>104</v>
      </c>
      <c r="O10" s="35" t="s">
        <v>105</v>
      </c>
      <c r="P10" s="35" t="s">
        <v>106</v>
      </c>
      <c r="Q10" s="41" t="s">
        <v>107</v>
      </c>
      <c r="R10" s="41" t="s">
        <v>108</v>
      </c>
      <c r="S10" s="42"/>
    </row>
    <row r="11" spans="1:19" ht="33" customHeight="1">
      <c r="A11" s="22" t="s">
        <v>109</v>
      </c>
      <c r="B11" s="43">
        <v>3832</v>
      </c>
      <c r="C11" s="43">
        <v>3832</v>
      </c>
      <c r="D11" s="43">
        <v>718</v>
      </c>
      <c r="E11" s="43">
        <v>718</v>
      </c>
      <c r="F11" s="43">
        <v>718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4"/>
      <c r="S11" s="8">
        <v>0.78</v>
      </c>
    </row>
    <row r="12" spans="1:19" ht="33.75" customHeight="1">
      <c r="A12" s="24" t="s">
        <v>64</v>
      </c>
      <c r="B12" s="45">
        <v>3598</v>
      </c>
      <c r="C12" s="43">
        <v>3598</v>
      </c>
      <c r="D12" s="43">
        <v>635.34</v>
      </c>
      <c r="E12" s="43">
        <v>635.34</v>
      </c>
      <c r="F12" s="43">
        <v>635.34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4"/>
      <c r="S12" s="8">
        <v>0.64</v>
      </c>
    </row>
    <row r="13" spans="1:19" ht="33.75" customHeight="1">
      <c r="A13" s="65" t="s">
        <v>65</v>
      </c>
      <c r="B13" s="43">
        <v>3520</v>
      </c>
      <c r="C13" s="46">
        <v>3520</v>
      </c>
      <c r="D13" s="46">
        <v>692</v>
      </c>
      <c r="E13" s="46">
        <v>692</v>
      </c>
      <c r="F13" s="46">
        <v>636.61</v>
      </c>
      <c r="G13" s="46">
        <v>0</v>
      </c>
      <c r="H13" s="46">
        <v>55</v>
      </c>
      <c r="I13" s="46">
        <v>0</v>
      </c>
      <c r="J13" s="46">
        <v>0</v>
      </c>
      <c r="K13" s="46">
        <v>0</v>
      </c>
      <c r="L13" s="46">
        <v>0</v>
      </c>
      <c r="M13" s="46">
        <v>314.73</v>
      </c>
      <c r="N13" s="46">
        <v>0</v>
      </c>
      <c r="O13" s="46">
        <v>0</v>
      </c>
      <c r="P13" s="46">
        <v>0</v>
      </c>
      <c r="Q13" s="46">
        <v>0</v>
      </c>
      <c r="R13" s="47">
        <v>377</v>
      </c>
      <c r="S13" s="8">
        <v>0.53</v>
      </c>
    </row>
    <row r="14" spans="1:19" ht="33.75" customHeight="1">
      <c r="A14" s="65" t="s">
        <v>66</v>
      </c>
      <c r="B14" s="43">
        <v>3518</v>
      </c>
      <c r="C14" s="46">
        <v>3518</v>
      </c>
      <c r="D14" s="46">
        <v>508.02</v>
      </c>
      <c r="E14" s="46">
        <v>508.02</v>
      </c>
      <c r="F14" s="46">
        <v>508.02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7">
        <v>0</v>
      </c>
      <c r="S14" s="77">
        <v>0.4</v>
      </c>
    </row>
    <row r="15" spans="1:19" ht="33.75" customHeight="1">
      <c r="A15" s="65" t="s">
        <v>67</v>
      </c>
      <c r="B15" s="43">
        <v>3580</v>
      </c>
      <c r="C15" s="137">
        <v>3580</v>
      </c>
      <c r="D15" s="137">
        <v>1076.91</v>
      </c>
      <c r="E15" s="137">
        <v>538.85</v>
      </c>
      <c r="F15" s="137">
        <v>538.1</v>
      </c>
      <c r="G15" s="137">
        <v>0</v>
      </c>
      <c r="H15" s="137">
        <v>0.75</v>
      </c>
      <c r="I15" s="137">
        <v>489.99</v>
      </c>
      <c r="J15" s="137">
        <v>48.07</v>
      </c>
      <c r="K15" s="137">
        <v>1076.91</v>
      </c>
      <c r="L15" s="137">
        <v>13.49</v>
      </c>
      <c r="M15" s="137">
        <v>12.55</v>
      </c>
      <c r="N15" s="137">
        <v>0</v>
      </c>
      <c r="O15" s="137">
        <v>10.59</v>
      </c>
      <c r="P15" s="137">
        <v>538.06</v>
      </c>
      <c r="Q15" s="137">
        <v>283</v>
      </c>
      <c r="R15" s="138">
        <v>219.22</v>
      </c>
      <c r="S15" s="139">
        <v>0.39</v>
      </c>
    </row>
    <row r="16" spans="1:19" ht="33.75" customHeight="1">
      <c r="A16" s="65" t="s">
        <v>231</v>
      </c>
      <c r="B16" s="43">
        <v>3499</v>
      </c>
      <c r="C16" s="137">
        <v>3499</v>
      </c>
      <c r="D16" s="137">
        <v>1137.99</v>
      </c>
      <c r="E16" s="137">
        <f>SUM(F16:H16)</f>
        <v>534.11</v>
      </c>
      <c r="F16" s="137">
        <v>531.15</v>
      </c>
      <c r="G16" s="137">
        <v>0</v>
      </c>
      <c r="H16" s="137">
        <v>2.96</v>
      </c>
      <c r="I16" s="137">
        <v>554.03</v>
      </c>
      <c r="J16" s="137">
        <v>49.85</v>
      </c>
      <c r="K16" s="137">
        <v>1137.98</v>
      </c>
      <c r="L16" s="137">
        <v>1</v>
      </c>
      <c r="M16" s="137">
        <v>5.56</v>
      </c>
      <c r="N16" s="137">
        <v>0</v>
      </c>
      <c r="O16" s="137">
        <v>7.3</v>
      </c>
      <c r="P16" s="137">
        <v>603.87</v>
      </c>
      <c r="Q16" s="137">
        <v>146.95</v>
      </c>
      <c r="R16" s="138">
        <v>373.3</v>
      </c>
      <c r="S16" s="139">
        <v>0.4</v>
      </c>
    </row>
    <row r="17" spans="1:39" ht="18" customHeight="1">
      <c r="A17" s="109" t="s">
        <v>72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1" t="s">
        <v>110</v>
      </c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03" t="s">
        <v>111</v>
      </c>
      <c r="AE17" s="103" t="s">
        <v>112</v>
      </c>
      <c r="AF17" s="103" t="s">
        <v>113</v>
      </c>
      <c r="AG17" s="103" t="s">
        <v>114</v>
      </c>
      <c r="AH17" s="103" t="s">
        <v>115</v>
      </c>
      <c r="AI17" s="103" t="s">
        <v>116</v>
      </c>
      <c r="AJ17" s="103" t="s">
        <v>117</v>
      </c>
      <c r="AK17" s="103" t="s">
        <v>118</v>
      </c>
      <c r="AL17" s="104" t="s">
        <v>119</v>
      </c>
      <c r="AM17" s="104" t="s">
        <v>120</v>
      </c>
    </row>
    <row r="18" spans="1:39" ht="36.75" customHeight="1">
      <c r="A18" s="109"/>
      <c r="B18" s="103" t="s">
        <v>30</v>
      </c>
      <c r="C18" s="103" t="s">
        <v>121</v>
      </c>
      <c r="D18" s="103"/>
      <c r="E18" s="103"/>
      <c r="F18" s="103"/>
      <c r="G18" s="103"/>
      <c r="H18" s="103"/>
      <c r="I18" s="103"/>
      <c r="J18" s="103"/>
      <c r="K18" s="103" t="s">
        <v>122</v>
      </c>
      <c r="L18" s="103" t="s">
        <v>123</v>
      </c>
      <c r="M18" s="103"/>
      <c r="N18" s="103"/>
      <c r="O18" s="103"/>
      <c r="P18" s="103" t="s">
        <v>124</v>
      </c>
      <c r="Q18" s="105" t="s">
        <v>125</v>
      </c>
      <c r="R18" s="105"/>
      <c r="S18" s="105"/>
      <c r="T18" s="105"/>
      <c r="U18" s="106" t="s">
        <v>126</v>
      </c>
      <c r="V18" s="106"/>
      <c r="W18" s="106"/>
      <c r="X18" s="106" t="s">
        <v>127</v>
      </c>
      <c r="Y18" s="106"/>
      <c r="Z18" s="106"/>
      <c r="AA18" s="106" t="s">
        <v>87</v>
      </c>
      <c r="AB18" s="106"/>
      <c r="AC18" s="106"/>
      <c r="AD18" s="103"/>
      <c r="AE18" s="103"/>
      <c r="AF18" s="103"/>
      <c r="AG18" s="103"/>
      <c r="AH18" s="103"/>
      <c r="AI18" s="103"/>
      <c r="AJ18" s="103"/>
      <c r="AK18" s="103"/>
      <c r="AL18" s="104"/>
      <c r="AM18" s="104"/>
    </row>
    <row r="19" spans="1:39" ht="42.75">
      <c r="A19" s="109"/>
      <c r="B19" s="103"/>
      <c r="C19" s="48" t="s">
        <v>128</v>
      </c>
      <c r="D19" s="48" t="s">
        <v>129</v>
      </c>
      <c r="E19" s="48" t="s">
        <v>130</v>
      </c>
      <c r="F19" s="48" t="s">
        <v>131</v>
      </c>
      <c r="G19" s="48" t="s">
        <v>88</v>
      </c>
      <c r="H19" s="48" t="s">
        <v>132</v>
      </c>
      <c r="I19" s="48" t="s">
        <v>133</v>
      </c>
      <c r="J19" s="48" t="s">
        <v>134</v>
      </c>
      <c r="K19" s="103"/>
      <c r="L19" s="48" t="s">
        <v>128</v>
      </c>
      <c r="M19" s="48" t="s">
        <v>135</v>
      </c>
      <c r="N19" s="48" t="s">
        <v>37</v>
      </c>
      <c r="O19" s="48" t="s">
        <v>136</v>
      </c>
      <c r="P19" s="103"/>
      <c r="Q19" s="49" t="s">
        <v>128</v>
      </c>
      <c r="R19" s="49" t="s">
        <v>47</v>
      </c>
      <c r="S19" s="49" t="s">
        <v>48</v>
      </c>
      <c r="T19" s="49" t="s">
        <v>94</v>
      </c>
      <c r="U19" s="49" t="s">
        <v>128</v>
      </c>
      <c r="V19" s="49" t="s">
        <v>47</v>
      </c>
      <c r="W19" s="49" t="s">
        <v>94</v>
      </c>
      <c r="X19" s="49" t="s">
        <v>128</v>
      </c>
      <c r="Y19" s="49" t="s">
        <v>95</v>
      </c>
      <c r="Z19" s="49" t="s">
        <v>137</v>
      </c>
      <c r="AA19" s="49" t="s">
        <v>128</v>
      </c>
      <c r="AB19" s="49" t="s">
        <v>233</v>
      </c>
      <c r="AC19" s="49" t="s">
        <v>137</v>
      </c>
      <c r="AD19" s="103"/>
      <c r="AE19" s="103"/>
      <c r="AF19" s="103"/>
      <c r="AG19" s="103"/>
      <c r="AH19" s="103"/>
      <c r="AI19" s="103"/>
      <c r="AJ19" s="103"/>
      <c r="AK19" s="103"/>
      <c r="AL19" s="104"/>
      <c r="AM19" s="104"/>
    </row>
    <row r="20" spans="1:39" ht="33.75" customHeight="1">
      <c r="A20" s="78" t="s">
        <v>138</v>
      </c>
      <c r="B20" s="140" t="s">
        <v>139</v>
      </c>
      <c r="C20" s="140" t="s">
        <v>140</v>
      </c>
      <c r="D20" s="140" t="s">
        <v>141</v>
      </c>
      <c r="E20" s="140">
        <v>0</v>
      </c>
      <c r="F20" s="140">
        <v>0</v>
      </c>
      <c r="G20" s="140">
        <v>0</v>
      </c>
      <c r="H20" s="140">
        <v>0</v>
      </c>
      <c r="I20" s="140" t="s">
        <v>142</v>
      </c>
      <c r="J20" s="140">
        <v>0</v>
      </c>
      <c r="K20" s="140">
        <v>0</v>
      </c>
      <c r="L20" s="140">
        <v>0</v>
      </c>
      <c r="M20" s="140">
        <v>0</v>
      </c>
      <c r="N20" s="140">
        <v>0</v>
      </c>
      <c r="O20" s="140">
        <v>0</v>
      </c>
      <c r="P20" s="140" t="s">
        <v>144</v>
      </c>
      <c r="Q20" s="140" t="s">
        <v>141</v>
      </c>
      <c r="R20" s="140" t="s">
        <v>141</v>
      </c>
      <c r="S20" s="140">
        <v>0</v>
      </c>
      <c r="T20" s="140">
        <v>0</v>
      </c>
      <c r="U20" s="140" t="s">
        <v>142</v>
      </c>
      <c r="V20" s="140" t="s">
        <v>145</v>
      </c>
      <c r="W20" s="140" t="s">
        <v>146</v>
      </c>
      <c r="X20" s="140">
        <v>0</v>
      </c>
      <c r="Y20" s="140">
        <v>0</v>
      </c>
      <c r="Z20" s="140">
        <v>0</v>
      </c>
      <c r="AA20" s="140" t="s">
        <v>144</v>
      </c>
      <c r="AB20" s="140" t="s">
        <v>147</v>
      </c>
      <c r="AC20" s="140" t="s">
        <v>148</v>
      </c>
      <c r="AD20" s="141" t="s">
        <v>149</v>
      </c>
      <c r="AE20" s="141" t="s">
        <v>149</v>
      </c>
      <c r="AF20" s="141" t="s">
        <v>150</v>
      </c>
      <c r="AG20" s="141" t="s">
        <v>151</v>
      </c>
      <c r="AH20" s="141" t="s">
        <v>152</v>
      </c>
      <c r="AI20" s="141" t="s">
        <v>150</v>
      </c>
      <c r="AJ20" s="141" t="s">
        <v>153</v>
      </c>
      <c r="AK20" s="141" t="s">
        <v>153</v>
      </c>
      <c r="AL20" s="140" t="s">
        <v>154</v>
      </c>
      <c r="AM20" s="140" t="s">
        <v>154</v>
      </c>
    </row>
    <row r="21" spans="1:39" ht="33.75" customHeight="1">
      <c r="A21" s="65" t="s">
        <v>64</v>
      </c>
      <c r="B21" s="140" t="s">
        <v>155</v>
      </c>
      <c r="C21" s="140" t="s">
        <v>155</v>
      </c>
      <c r="D21" s="140" t="s">
        <v>156</v>
      </c>
      <c r="E21" s="140" t="s">
        <v>157</v>
      </c>
      <c r="F21" s="140">
        <v>0</v>
      </c>
      <c r="G21" s="140">
        <v>0</v>
      </c>
      <c r="H21" s="140">
        <v>0</v>
      </c>
      <c r="I21" s="140">
        <v>0</v>
      </c>
      <c r="J21" s="140">
        <v>0</v>
      </c>
      <c r="K21" s="140">
        <v>0</v>
      </c>
      <c r="L21" s="140">
        <v>0</v>
      </c>
      <c r="M21" s="140">
        <v>0</v>
      </c>
      <c r="N21" s="140">
        <v>0</v>
      </c>
      <c r="O21" s="140">
        <v>0</v>
      </c>
      <c r="P21" s="140" t="s">
        <v>158</v>
      </c>
      <c r="Q21" s="140" t="s">
        <v>155</v>
      </c>
      <c r="R21" s="140" t="s">
        <v>156</v>
      </c>
      <c r="S21" s="140">
        <v>0</v>
      </c>
      <c r="T21" s="140" t="s">
        <v>157</v>
      </c>
      <c r="U21" s="140" t="s">
        <v>159</v>
      </c>
      <c r="V21" s="140">
        <v>0</v>
      </c>
      <c r="W21" s="140" t="s">
        <v>159</v>
      </c>
      <c r="X21" s="140">
        <v>0</v>
      </c>
      <c r="Y21" s="140">
        <v>0</v>
      </c>
      <c r="Z21" s="140">
        <v>0</v>
      </c>
      <c r="AA21" s="140" t="s">
        <v>158</v>
      </c>
      <c r="AB21" s="140" t="s">
        <v>160</v>
      </c>
      <c r="AC21" s="140" t="s">
        <v>161</v>
      </c>
      <c r="AD21" s="141" t="s">
        <v>162</v>
      </c>
      <c r="AE21" s="141" t="s">
        <v>162</v>
      </c>
      <c r="AF21" s="141" t="s">
        <v>150</v>
      </c>
      <c r="AG21" s="141" t="s">
        <v>163</v>
      </c>
      <c r="AH21" s="141" t="s">
        <v>164</v>
      </c>
      <c r="AI21" s="141" t="s">
        <v>150</v>
      </c>
      <c r="AJ21" s="141">
        <v>0</v>
      </c>
      <c r="AK21" s="141">
        <v>0</v>
      </c>
      <c r="AL21" s="141" t="s">
        <v>165</v>
      </c>
      <c r="AM21" s="141" t="s">
        <v>166</v>
      </c>
    </row>
    <row r="22" spans="1:39" ht="33.75" customHeight="1">
      <c r="A22" s="65" t="s">
        <v>65</v>
      </c>
      <c r="B22" s="140" t="s">
        <v>155</v>
      </c>
      <c r="C22" s="140" t="s">
        <v>155</v>
      </c>
      <c r="D22" s="140" t="s">
        <v>167</v>
      </c>
      <c r="E22" s="140" t="s">
        <v>168</v>
      </c>
      <c r="F22" s="140">
        <v>0</v>
      </c>
      <c r="G22" s="140">
        <v>0</v>
      </c>
      <c r="H22" s="140" t="s">
        <v>169</v>
      </c>
      <c r="I22" s="140" t="s">
        <v>143</v>
      </c>
      <c r="J22" s="140" t="s">
        <v>170</v>
      </c>
      <c r="K22" s="140">
        <v>0</v>
      </c>
      <c r="L22" s="140">
        <v>0</v>
      </c>
      <c r="M22" s="140">
        <v>0</v>
      </c>
      <c r="N22" s="140" t="s">
        <v>171</v>
      </c>
      <c r="O22" s="140">
        <v>0</v>
      </c>
      <c r="P22" s="140" t="s">
        <v>158</v>
      </c>
      <c r="Q22" s="140" t="s">
        <v>155</v>
      </c>
      <c r="R22" s="140" t="s">
        <v>172</v>
      </c>
      <c r="S22" s="140">
        <v>0</v>
      </c>
      <c r="T22" s="140" t="s">
        <v>173</v>
      </c>
      <c r="U22" s="140" t="s">
        <v>174</v>
      </c>
      <c r="V22" s="140" t="s">
        <v>175</v>
      </c>
      <c r="W22" s="140" t="s">
        <v>176</v>
      </c>
      <c r="X22" s="140">
        <v>0</v>
      </c>
      <c r="Y22" s="140">
        <v>0</v>
      </c>
      <c r="Z22" s="140">
        <v>0</v>
      </c>
      <c r="AA22" s="140" t="s">
        <v>177</v>
      </c>
      <c r="AB22" s="140" t="s">
        <v>178</v>
      </c>
      <c r="AC22" s="140" t="s">
        <v>179</v>
      </c>
      <c r="AD22" s="141" t="s">
        <v>180</v>
      </c>
      <c r="AE22" s="141" t="s">
        <v>180</v>
      </c>
      <c r="AF22" s="141" t="s">
        <v>181</v>
      </c>
      <c r="AG22" s="141" t="s">
        <v>182</v>
      </c>
      <c r="AH22" s="141" t="s">
        <v>183</v>
      </c>
      <c r="AI22" s="141" t="s">
        <v>181</v>
      </c>
      <c r="AJ22" s="141" t="s">
        <v>184</v>
      </c>
      <c r="AK22" s="141" t="s">
        <v>185</v>
      </c>
      <c r="AL22" s="141" t="s">
        <v>186</v>
      </c>
      <c r="AM22" s="141" t="s">
        <v>187</v>
      </c>
    </row>
    <row r="23" spans="1:39" ht="33.75" customHeight="1">
      <c r="A23" s="65" t="s">
        <v>66</v>
      </c>
      <c r="B23" s="140" t="s">
        <v>188</v>
      </c>
      <c r="C23" s="140" t="s">
        <v>188</v>
      </c>
      <c r="D23" s="140">
        <v>0</v>
      </c>
      <c r="E23" s="140">
        <v>0</v>
      </c>
      <c r="F23" s="140">
        <v>0</v>
      </c>
      <c r="G23" s="140">
        <v>0</v>
      </c>
      <c r="H23" s="140">
        <v>0</v>
      </c>
      <c r="I23" s="140">
        <v>0</v>
      </c>
      <c r="J23" s="140">
        <v>0</v>
      </c>
      <c r="K23" s="140" t="s">
        <v>189</v>
      </c>
      <c r="L23" s="140" t="s">
        <v>190</v>
      </c>
      <c r="M23" s="140">
        <v>0</v>
      </c>
      <c r="N23" s="140" t="s">
        <v>190</v>
      </c>
      <c r="O23" s="140">
        <v>0</v>
      </c>
      <c r="P23" s="140" t="s">
        <v>191</v>
      </c>
      <c r="Q23" s="140" t="s">
        <v>188</v>
      </c>
      <c r="R23" s="140" t="s">
        <v>188</v>
      </c>
      <c r="S23" s="140">
        <v>0</v>
      </c>
      <c r="T23" s="140">
        <v>0</v>
      </c>
      <c r="U23" s="140" t="s">
        <v>189</v>
      </c>
      <c r="V23" s="140">
        <v>0</v>
      </c>
      <c r="W23" s="140" t="s">
        <v>189</v>
      </c>
      <c r="X23" s="140" t="s">
        <v>190</v>
      </c>
      <c r="Y23" s="140">
        <v>0</v>
      </c>
      <c r="Z23" s="140" t="s">
        <v>190</v>
      </c>
      <c r="AA23" s="140" t="s">
        <v>191</v>
      </c>
      <c r="AB23" s="140">
        <v>0</v>
      </c>
      <c r="AC23" s="140" t="s">
        <v>191</v>
      </c>
      <c r="AD23" s="141" t="s">
        <v>192</v>
      </c>
      <c r="AE23" s="141" t="s">
        <v>192</v>
      </c>
      <c r="AF23" s="141" t="s">
        <v>160</v>
      </c>
      <c r="AG23" s="141" t="s">
        <v>193</v>
      </c>
      <c r="AH23" s="141" t="s">
        <v>193</v>
      </c>
      <c r="AI23" s="141" t="s">
        <v>194</v>
      </c>
      <c r="AJ23" s="141" t="s">
        <v>195</v>
      </c>
      <c r="AK23" s="141" t="s">
        <v>185</v>
      </c>
      <c r="AL23" s="141" t="s">
        <v>196</v>
      </c>
      <c r="AM23" s="141" t="s">
        <v>197</v>
      </c>
    </row>
    <row r="24" spans="1:39" ht="33.75" customHeight="1">
      <c r="A24" s="65" t="s">
        <v>67</v>
      </c>
      <c r="B24" s="140">
        <v>1076.91</v>
      </c>
      <c r="C24" s="140">
        <f>SUM(D24:K24)</f>
        <v>508.55</v>
      </c>
      <c r="D24" s="140">
        <v>213</v>
      </c>
      <c r="E24" s="140">
        <v>0</v>
      </c>
      <c r="F24" s="140">
        <v>0</v>
      </c>
      <c r="G24" s="140">
        <v>283</v>
      </c>
      <c r="H24" s="140">
        <v>0</v>
      </c>
      <c r="I24" s="140">
        <v>0</v>
      </c>
      <c r="J24" s="140">
        <v>12.55</v>
      </c>
      <c r="K24" s="140">
        <v>0</v>
      </c>
      <c r="L24" s="140">
        <v>30.3</v>
      </c>
      <c r="M24" s="140">
        <v>10.59</v>
      </c>
      <c r="N24" s="140">
        <v>13.49</v>
      </c>
      <c r="O24" s="140">
        <v>6.22</v>
      </c>
      <c r="P24" s="140">
        <v>538.06</v>
      </c>
      <c r="Q24" s="140">
        <v>496</v>
      </c>
      <c r="R24" s="140">
        <v>496</v>
      </c>
      <c r="S24" s="140">
        <v>0</v>
      </c>
      <c r="T24" s="140">
        <v>0</v>
      </c>
      <c r="U24" s="140">
        <v>12.55</v>
      </c>
      <c r="V24" s="140">
        <v>11.8</v>
      </c>
      <c r="W24" s="140">
        <v>0.75</v>
      </c>
      <c r="X24" s="140">
        <v>30.3</v>
      </c>
      <c r="Y24" s="140">
        <v>30.3</v>
      </c>
      <c r="Z24" s="140">
        <v>0</v>
      </c>
      <c r="AA24" s="140">
        <v>538.06</v>
      </c>
      <c r="AB24" s="140">
        <v>489.599</v>
      </c>
      <c r="AC24" s="140">
        <v>48.07</v>
      </c>
      <c r="AD24" s="141">
        <v>3.55</v>
      </c>
      <c r="AE24" s="141">
        <v>3.55</v>
      </c>
      <c r="AF24" s="141">
        <v>100</v>
      </c>
      <c r="AG24" s="141">
        <v>0.83</v>
      </c>
      <c r="AH24" s="141">
        <v>0.39</v>
      </c>
      <c r="AI24" s="141">
        <v>73.72</v>
      </c>
      <c r="AJ24" s="141">
        <v>0</v>
      </c>
      <c r="AK24" s="141">
        <v>2.81</v>
      </c>
      <c r="AL24" s="141">
        <v>49.96</v>
      </c>
      <c r="AM24" s="141">
        <v>52.78</v>
      </c>
    </row>
    <row r="25" spans="1:39" ht="33.75" customHeight="1">
      <c r="A25" s="65" t="s">
        <v>231</v>
      </c>
      <c r="B25" s="140">
        <v>1137.98</v>
      </c>
      <c r="C25" s="140">
        <v>516.65</v>
      </c>
      <c r="D25" s="140">
        <v>362.17</v>
      </c>
      <c r="E25" s="140">
        <v>0</v>
      </c>
      <c r="F25" s="140">
        <v>0</v>
      </c>
      <c r="G25" s="140">
        <v>146.95</v>
      </c>
      <c r="H25" s="140">
        <v>0</v>
      </c>
      <c r="I25" s="140">
        <v>1.97</v>
      </c>
      <c r="J25" s="140">
        <v>5.56</v>
      </c>
      <c r="K25" s="140">
        <v>2.96</v>
      </c>
      <c r="L25" s="140">
        <v>14.5</v>
      </c>
      <c r="M25" s="140">
        <v>7.3</v>
      </c>
      <c r="N25" s="140">
        <v>1</v>
      </c>
      <c r="O25" s="140">
        <v>6.2</v>
      </c>
      <c r="P25" s="140">
        <v>603.87</v>
      </c>
      <c r="Q25" s="140">
        <v>509.12</v>
      </c>
      <c r="R25" s="140">
        <v>509.12</v>
      </c>
      <c r="S25" s="140">
        <v>0</v>
      </c>
      <c r="T25" s="140">
        <v>0</v>
      </c>
      <c r="U25" s="140">
        <v>10.49</v>
      </c>
      <c r="V25" s="140">
        <v>7.53</v>
      </c>
      <c r="W25" s="140">
        <v>2.96</v>
      </c>
      <c r="X25" s="140">
        <v>14.5</v>
      </c>
      <c r="Y25" s="140">
        <v>14.5</v>
      </c>
      <c r="Z25" s="140">
        <v>0</v>
      </c>
      <c r="AA25" s="140">
        <v>603.87</v>
      </c>
      <c r="AB25" s="140">
        <v>554.03</v>
      </c>
      <c r="AC25" s="140">
        <v>49.85</v>
      </c>
      <c r="AD25" s="141">
        <v>3.54</v>
      </c>
      <c r="AE25" s="141">
        <v>3.54</v>
      </c>
      <c r="AF25" s="141">
        <v>100</v>
      </c>
      <c r="AG25" s="141">
        <v>0.88</v>
      </c>
      <c r="AH25" s="141">
        <v>0.4</v>
      </c>
      <c r="AI25" s="141">
        <v>87.09</v>
      </c>
      <c r="AJ25" s="141">
        <v>0.26</v>
      </c>
      <c r="AK25" s="141">
        <v>1.27</v>
      </c>
      <c r="AL25" s="141">
        <v>53.07</v>
      </c>
      <c r="AM25" s="141">
        <v>54.6</v>
      </c>
    </row>
    <row r="27" ht="16.5">
      <c r="A27" s="50" t="s">
        <v>198</v>
      </c>
    </row>
  </sheetData>
  <sheetProtection selectLockedCells="1" selectUnlockedCells="1"/>
  <mergeCells count="46">
    <mergeCell ref="R1:S1"/>
    <mergeCell ref="A2:I2"/>
    <mergeCell ref="J2:S2"/>
    <mergeCell ref="A3:I3"/>
    <mergeCell ref="K3:S3"/>
    <mergeCell ref="R4:S4"/>
    <mergeCell ref="S5:S6"/>
    <mergeCell ref="D6:D9"/>
    <mergeCell ref="E6:J6"/>
    <mergeCell ref="K6:R6"/>
    <mergeCell ref="E7:H8"/>
    <mergeCell ref="K7:K9"/>
    <mergeCell ref="N7:N9"/>
    <mergeCell ref="O7:O9"/>
    <mergeCell ref="P7:P9"/>
    <mergeCell ref="Q7:Q9"/>
    <mergeCell ref="A5:A10"/>
    <mergeCell ref="B5:B9"/>
    <mergeCell ref="C5:C9"/>
    <mergeCell ref="D5:R5"/>
    <mergeCell ref="R7:R9"/>
    <mergeCell ref="S7:S9"/>
    <mergeCell ref="A17:A19"/>
    <mergeCell ref="B17:P17"/>
    <mergeCell ref="Q17:AC17"/>
    <mergeCell ref="AD17:AD19"/>
    <mergeCell ref="X18:Z18"/>
    <mergeCell ref="AA18:AC18"/>
    <mergeCell ref="L7:L10"/>
    <mergeCell ref="M7:M9"/>
    <mergeCell ref="AE17:AE19"/>
    <mergeCell ref="AF17:AF19"/>
    <mergeCell ref="AG17:AG19"/>
    <mergeCell ref="AH17:AH19"/>
    <mergeCell ref="AI17:AI19"/>
    <mergeCell ref="AJ17:AJ19"/>
    <mergeCell ref="AK17:AK19"/>
    <mergeCell ref="AL17:AL19"/>
    <mergeCell ref="AM17:AM19"/>
    <mergeCell ref="B18:B19"/>
    <mergeCell ref="C18:J18"/>
    <mergeCell ref="K18:K19"/>
    <mergeCell ref="L18:O18"/>
    <mergeCell ref="P18:P19"/>
    <mergeCell ref="Q18:T18"/>
    <mergeCell ref="U18:W18"/>
  </mergeCells>
  <printOptions horizontalCentered="1"/>
  <pageMargins left="0.5118055555555555" right="0.5118055555555555" top="0.5513888888888889" bottom="0.354166666666666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Q14" sqref="Q14"/>
    </sheetView>
  </sheetViews>
  <sheetFormatPr defaultColWidth="9.00390625" defaultRowHeight="16.5"/>
  <cols>
    <col min="1" max="2" width="4.00390625" style="0" customWidth="1"/>
    <col min="3" max="3" width="7.50390625" style="0" customWidth="1"/>
    <col min="4" max="4" width="5.875" style="0" customWidth="1"/>
    <col min="5" max="5" width="9.375" style="0" customWidth="1"/>
    <col min="6" max="6" width="7.125" style="0" customWidth="1"/>
    <col min="7" max="7" width="10.50390625" style="0" customWidth="1"/>
    <col min="8" max="8" width="6.50390625" style="0" customWidth="1"/>
    <col min="9" max="9" width="5.25390625" style="0" customWidth="1"/>
    <col min="10" max="10" width="7.25390625" style="0" customWidth="1"/>
    <col min="11" max="11" width="10.50390625" style="0" customWidth="1"/>
    <col min="12" max="12" width="4.75390625" style="0" customWidth="1"/>
    <col min="13" max="13" width="7.00390625" style="0" customWidth="1"/>
    <col min="14" max="14" width="5.875" style="0" customWidth="1"/>
  </cols>
  <sheetData>
    <row r="1" spans="1:14" ht="16.5">
      <c r="A1" s="123" t="s">
        <v>199</v>
      </c>
      <c r="B1" s="123"/>
      <c r="C1" s="123"/>
      <c r="D1" s="5"/>
      <c r="E1" s="5"/>
      <c r="F1" s="5"/>
      <c r="G1" s="51"/>
      <c r="H1" s="5"/>
      <c r="I1" s="5"/>
      <c r="J1" s="5"/>
      <c r="K1" s="5"/>
      <c r="L1" s="5"/>
      <c r="M1" s="5"/>
      <c r="N1" s="52"/>
    </row>
    <row r="2" spans="1:14" ht="40.5" customHeight="1">
      <c r="A2" s="124" t="s">
        <v>200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ht="9" customHeight="1">
      <c r="A3" s="53"/>
      <c r="B3" s="53"/>
      <c r="C3" s="53"/>
      <c r="D3" s="53"/>
      <c r="E3" s="53"/>
      <c r="F3" s="53"/>
      <c r="G3" s="53"/>
      <c r="H3" s="21"/>
      <c r="I3" s="21"/>
      <c r="J3" s="21"/>
      <c r="K3" s="21"/>
      <c r="L3" s="21"/>
      <c r="M3" s="54"/>
      <c r="N3" s="54"/>
    </row>
    <row r="4" spans="1:14" ht="16.5" customHeight="1">
      <c r="A4" s="125" t="s">
        <v>201</v>
      </c>
      <c r="B4" s="125"/>
      <c r="C4" s="127" t="s">
        <v>202</v>
      </c>
      <c r="D4" s="128" t="s">
        <v>203</v>
      </c>
      <c r="E4" s="128"/>
      <c r="F4" s="128"/>
      <c r="G4" s="128"/>
      <c r="H4" s="128"/>
      <c r="I4" s="128"/>
      <c r="J4" s="128"/>
      <c r="K4" s="128"/>
      <c r="L4" s="128"/>
      <c r="M4" s="129" t="s">
        <v>204</v>
      </c>
      <c r="N4" s="129" t="s">
        <v>205</v>
      </c>
    </row>
    <row r="5" spans="1:14" ht="16.5">
      <c r="A5" s="125"/>
      <c r="B5" s="125"/>
      <c r="C5" s="127"/>
      <c r="D5" s="128"/>
      <c r="E5" s="128"/>
      <c r="F5" s="128"/>
      <c r="G5" s="128"/>
      <c r="H5" s="128"/>
      <c r="I5" s="128"/>
      <c r="J5" s="128"/>
      <c r="K5" s="128"/>
      <c r="L5" s="128"/>
      <c r="M5" s="129"/>
      <c r="N5" s="129"/>
    </row>
    <row r="6" spans="1:14" ht="16.5" customHeight="1">
      <c r="A6" s="125"/>
      <c r="B6" s="125"/>
      <c r="C6" s="127"/>
      <c r="D6" s="91" t="s">
        <v>206</v>
      </c>
      <c r="E6" s="81" t="s">
        <v>207</v>
      </c>
      <c r="F6" s="81"/>
      <c r="G6" s="81"/>
      <c r="H6" s="81" t="s">
        <v>208</v>
      </c>
      <c r="I6" s="81"/>
      <c r="J6" s="81"/>
      <c r="K6" s="81"/>
      <c r="L6" s="81"/>
      <c r="M6" s="129"/>
      <c r="N6" s="129"/>
    </row>
    <row r="7" spans="1:14" ht="16.5">
      <c r="A7" s="125"/>
      <c r="B7" s="125"/>
      <c r="C7" s="127"/>
      <c r="D7" s="127"/>
      <c r="E7" s="127"/>
      <c r="F7" s="81"/>
      <c r="G7" s="81"/>
      <c r="H7" s="81"/>
      <c r="I7" s="81"/>
      <c r="J7" s="81"/>
      <c r="K7" s="81"/>
      <c r="L7" s="81"/>
      <c r="M7" s="129"/>
      <c r="N7" s="129"/>
    </row>
    <row r="8" spans="1:14" ht="42.75">
      <c r="A8" s="125"/>
      <c r="B8" s="125"/>
      <c r="C8" s="127"/>
      <c r="D8" s="127"/>
      <c r="E8" s="55" t="s">
        <v>47</v>
      </c>
      <c r="F8" s="13" t="s">
        <v>48</v>
      </c>
      <c r="G8" s="55" t="s">
        <v>209</v>
      </c>
      <c r="H8" s="55" t="s">
        <v>210</v>
      </c>
      <c r="I8" s="55" t="s">
        <v>211</v>
      </c>
      <c r="J8" s="55" t="s">
        <v>212</v>
      </c>
      <c r="K8" s="55" t="s">
        <v>213</v>
      </c>
      <c r="L8" s="56" t="s">
        <v>214</v>
      </c>
      <c r="M8" s="129"/>
      <c r="N8" s="129"/>
    </row>
    <row r="9" spans="1:14" ht="71.25" customHeight="1">
      <c r="A9" s="126"/>
      <c r="B9" s="126"/>
      <c r="C9" s="79" t="s">
        <v>98</v>
      </c>
      <c r="D9" s="131"/>
      <c r="E9" s="80" t="s">
        <v>52</v>
      </c>
      <c r="F9" s="80" t="s">
        <v>215</v>
      </c>
      <c r="G9" s="80" t="s">
        <v>54</v>
      </c>
      <c r="H9" s="80" t="s">
        <v>216</v>
      </c>
      <c r="I9" s="80" t="s">
        <v>217</v>
      </c>
      <c r="J9" s="80" t="s">
        <v>218</v>
      </c>
      <c r="K9" s="80" t="s">
        <v>219</v>
      </c>
      <c r="L9" s="80" t="s">
        <v>108</v>
      </c>
      <c r="M9" s="130"/>
      <c r="N9" s="130"/>
    </row>
    <row r="10" spans="1:14" ht="32.25" customHeight="1">
      <c r="A10" s="120" t="s">
        <v>220</v>
      </c>
      <c r="B10" s="120"/>
      <c r="C10" s="57">
        <v>3762</v>
      </c>
      <c r="D10" s="58">
        <v>0</v>
      </c>
      <c r="E10" s="58">
        <v>0</v>
      </c>
      <c r="F10" s="58">
        <v>0</v>
      </c>
      <c r="G10" s="58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/>
      <c r="N10" s="59">
        <v>0</v>
      </c>
    </row>
    <row r="11" spans="1:14" ht="32.25" customHeight="1">
      <c r="A11" s="120" t="s">
        <v>221</v>
      </c>
      <c r="B11" s="121"/>
      <c r="C11" s="57">
        <v>3721</v>
      </c>
      <c r="D11" s="58">
        <v>0</v>
      </c>
      <c r="E11" s="58">
        <v>0</v>
      </c>
      <c r="F11" s="58">
        <v>0</v>
      </c>
      <c r="G11" s="58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/>
      <c r="N11" s="59">
        <v>0</v>
      </c>
    </row>
    <row r="12" spans="1:14" ht="32.25" customHeight="1">
      <c r="A12" s="122" t="s">
        <v>222</v>
      </c>
      <c r="B12" s="121"/>
      <c r="C12" s="57">
        <v>3589</v>
      </c>
      <c r="D12" s="58">
        <v>0</v>
      </c>
      <c r="E12" s="58">
        <v>0</v>
      </c>
      <c r="F12" s="58">
        <v>0</v>
      </c>
      <c r="G12" s="58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800</v>
      </c>
      <c r="N12" s="59">
        <v>2</v>
      </c>
    </row>
    <row r="13" spans="1:14" ht="32.25" customHeight="1">
      <c r="A13" s="122" t="s">
        <v>223</v>
      </c>
      <c r="B13" s="121"/>
      <c r="C13" s="57">
        <v>3520</v>
      </c>
      <c r="D13" s="58">
        <v>0</v>
      </c>
      <c r="E13" s="58">
        <v>0</v>
      </c>
      <c r="F13" s="58">
        <v>0</v>
      </c>
      <c r="G13" s="58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2724</v>
      </c>
      <c r="N13" s="59">
        <v>2</v>
      </c>
    </row>
    <row r="14" spans="1:15" ht="32.25" customHeight="1">
      <c r="A14" s="122" t="s">
        <v>224</v>
      </c>
      <c r="B14" s="121"/>
      <c r="C14" s="57">
        <v>3518</v>
      </c>
      <c r="D14" s="58">
        <v>0</v>
      </c>
      <c r="E14" s="58">
        <v>0</v>
      </c>
      <c r="F14" s="58">
        <v>0</v>
      </c>
      <c r="G14" s="58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2739</v>
      </c>
      <c r="N14" s="59">
        <v>0</v>
      </c>
      <c r="O14" s="64"/>
    </row>
    <row r="15" spans="1:15" ht="32.25" customHeight="1">
      <c r="A15" s="122" t="s">
        <v>225</v>
      </c>
      <c r="B15" s="121"/>
      <c r="C15" s="57">
        <v>3580</v>
      </c>
      <c r="D15" s="58">
        <v>0</v>
      </c>
      <c r="E15" s="58">
        <v>0</v>
      </c>
      <c r="F15" s="58">
        <v>0</v>
      </c>
      <c r="G15" s="58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64"/>
    </row>
    <row r="16" spans="1:15" ht="32.25" customHeight="1">
      <c r="A16" s="122" t="s">
        <v>232</v>
      </c>
      <c r="B16" s="121"/>
      <c r="C16" s="57">
        <v>3499</v>
      </c>
      <c r="D16" s="58">
        <v>0</v>
      </c>
      <c r="E16" s="58">
        <v>0</v>
      </c>
      <c r="F16" s="58">
        <v>0</v>
      </c>
      <c r="G16" s="58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64"/>
    </row>
    <row r="17" spans="1:14" ht="16.5">
      <c r="A17" s="60" t="s">
        <v>226</v>
      </c>
      <c r="B17" s="61"/>
      <c r="C17" s="62"/>
      <c r="D17" s="62"/>
      <c r="E17" s="63"/>
      <c r="F17" s="63"/>
      <c r="G17" s="54"/>
      <c r="H17" s="54"/>
      <c r="I17" s="54"/>
      <c r="J17" s="54"/>
      <c r="K17" s="54"/>
      <c r="L17" s="64"/>
      <c r="M17" s="64"/>
      <c r="N17" s="64"/>
    </row>
  </sheetData>
  <sheetProtection selectLockedCells="1" selectUnlockedCells="1"/>
  <mergeCells count="17">
    <mergeCell ref="A1:C1"/>
    <mergeCell ref="A2:N2"/>
    <mergeCell ref="A4:B9"/>
    <mergeCell ref="C4:C8"/>
    <mergeCell ref="D4:L5"/>
    <mergeCell ref="M4:M9"/>
    <mergeCell ref="N4:N9"/>
    <mergeCell ref="D6:D9"/>
    <mergeCell ref="E6:G7"/>
    <mergeCell ref="H6:L7"/>
    <mergeCell ref="A10:B10"/>
    <mergeCell ref="A11:B11"/>
    <mergeCell ref="A12:B12"/>
    <mergeCell ref="A13:B13"/>
    <mergeCell ref="A14:B14"/>
    <mergeCell ref="A16:B16"/>
    <mergeCell ref="A15:B15"/>
  </mergeCells>
  <printOptions/>
  <pageMargins left="0.31527777777777777" right="0.5118055555555555" top="0.5513888888888889" bottom="0.354166666666666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2020-10-13T08:49:59Z</cp:lastPrinted>
  <dcterms:modified xsi:type="dcterms:W3CDTF">2020-10-13T09:35:40Z</dcterms:modified>
  <cp:category/>
  <cp:version/>
  <cp:contentType/>
  <cp:contentStatus/>
</cp:coreProperties>
</file>