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70" windowWidth="19410" windowHeight="11985" activeTab="6"/>
  </bookViews>
  <sheets>
    <sheet name="3-1(人)" sheetId="1" r:id="rId1"/>
    <sheet name="3-2(人)" sheetId="2" r:id="rId2"/>
    <sheet name="3-3(人)" sheetId="3" r:id="rId3"/>
    <sheet name="3-4(人)" sheetId="4" r:id="rId4"/>
    <sheet name="3-5(民)" sheetId="5" r:id="rId5"/>
    <sheet name="3-6(民)" sheetId="6" r:id="rId6"/>
    <sheet name="3-7(民)" sheetId="7" r:id="rId7"/>
  </sheets>
  <definedNames/>
  <calcPr fullCalcOnLoad="1"/>
</workbook>
</file>

<file path=xl/sharedStrings.xml><?xml version="1.0" encoding="utf-8"?>
<sst xmlns="http://schemas.openxmlformats.org/spreadsheetml/2006/main" count="465" uniqueCount="250">
  <si>
    <t>總　計</t>
  </si>
  <si>
    <t>資料來源：縣選委會。</t>
  </si>
  <si>
    <t>說　　明：投票率為投票數除選民數。</t>
  </si>
  <si>
    <t>Grand Total</t>
  </si>
  <si>
    <t>Terms</t>
  </si>
  <si>
    <t>Num. of Abandon Vote</t>
  </si>
  <si>
    <t>資料來源：本所人事室。</t>
  </si>
  <si>
    <t>Grand Total</t>
  </si>
  <si>
    <t>Graduate School</t>
  </si>
  <si>
    <t>University</t>
  </si>
  <si>
    <t>Junior College</t>
  </si>
  <si>
    <t xml:space="preserve"> Military &amp; Police School</t>
  </si>
  <si>
    <t>Normal  School</t>
  </si>
  <si>
    <t>Junior High School</t>
  </si>
  <si>
    <t>Others</t>
  </si>
  <si>
    <t>End of Year</t>
  </si>
  <si>
    <t>Rate of Ballots to Voters</t>
  </si>
  <si>
    <t>屆別</t>
  </si>
  <si>
    <t>表3-2、公所員工人數------按職等分</t>
  </si>
  <si>
    <t>94年底   2005</t>
  </si>
  <si>
    <t>93年底   2004</t>
  </si>
  <si>
    <t>92年底   2003</t>
  </si>
  <si>
    <t>表3-3、公所員工人數-----按學歷分</t>
  </si>
  <si>
    <t xml:space="preserve">         年　　　　　　  　　　　　　　　齡</t>
  </si>
  <si>
    <t>95年底   2006</t>
  </si>
  <si>
    <t>說　　明：1.四年制警官學校畢業列入大學畢業，二年制警官學校畢業列入專科畢業。</t>
  </si>
  <si>
    <t>年底別  End of Year</t>
  </si>
  <si>
    <t>總計       Grand Total</t>
  </si>
  <si>
    <t>性 別  Sex</t>
  </si>
  <si>
    <t>男   Male</t>
  </si>
  <si>
    <t>女   Female</t>
  </si>
  <si>
    <t>30-39       Years</t>
  </si>
  <si>
    <t>40-49    Years</t>
  </si>
  <si>
    <t>50-59     Years</t>
  </si>
  <si>
    <t>60-64    Years</t>
  </si>
  <si>
    <t xml:space="preserve">表3-5、鄉鎮民代表選舉概況 </t>
  </si>
  <si>
    <t>年底別</t>
  </si>
  <si>
    <t>92年底            2003</t>
  </si>
  <si>
    <t>93年底          2004</t>
  </si>
  <si>
    <t>94年底        2005</t>
  </si>
  <si>
    <t>95年底        2006</t>
  </si>
  <si>
    <t>96年底        2007</t>
  </si>
  <si>
    <t xml:space="preserve">                     2.師範畢業部份自八十七年起歸類至相關欄位。</t>
  </si>
  <si>
    <t>平均年齡   Average Age(year)</t>
  </si>
  <si>
    <t>29歲以下Under 29 Years</t>
  </si>
  <si>
    <t>65歲以上        65 Years Of Age and Over</t>
  </si>
  <si>
    <t>92年底  2003</t>
  </si>
  <si>
    <r>
      <t>93年底  2004</t>
    </r>
  </si>
  <si>
    <r>
      <t>94年底  2005</t>
    </r>
  </si>
  <si>
    <t>95年底  2006</t>
  </si>
  <si>
    <t>96年底  2007</t>
  </si>
  <si>
    <t>Rate of Nominees to Candidates</t>
  </si>
  <si>
    <t>44/04/17</t>
  </si>
  <si>
    <t>…</t>
  </si>
  <si>
    <t>47/05/04</t>
  </si>
  <si>
    <t>50/04/30</t>
  </si>
  <si>
    <t>53/05/17</t>
  </si>
  <si>
    <t>57/05/19</t>
  </si>
  <si>
    <t>62/10/06</t>
  </si>
  <si>
    <r>
      <t>第十一屆11th Assembly</t>
    </r>
  </si>
  <si>
    <t>67/06/17</t>
  </si>
  <si>
    <r>
      <t>第十二屆12th Assembly</t>
    </r>
  </si>
  <si>
    <t>71/06/12</t>
  </si>
  <si>
    <r>
      <t>第十三屆13th Assembly</t>
    </r>
  </si>
  <si>
    <t>75/06/01</t>
  </si>
  <si>
    <r>
      <t>第十四屆14th Assembly</t>
    </r>
  </si>
  <si>
    <t>79/06/16</t>
  </si>
  <si>
    <r>
      <t>第十五屆15th Assembly</t>
    </r>
  </si>
  <si>
    <t>83/07/16</t>
  </si>
  <si>
    <t>…</t>
  </si>
  <si>
    <t>96年底   2007</t>
  </si>
  <si>
    <t xml:space="preserve">單位：人 </t>
  </si>
  <si>
    <r>
      <t>簡　薦　委　任</t>
    </r>
    <r>
      <rPr>
        <sz val="10"/>
        <rFont val="Times New Roman"/>
        <family val="1"/>
      </rPr>
      <t xml:space="preserve">  (</t>
    </r>
    <r>
      <rPr>
        <sz val="10"/>
        <rFont val="新細明體"/>
        <family val="1"/>
      </rPr>
      <t>派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　人　員</t>
    </r>
  </si>
  <si>
    <r>
      <t>合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計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 xml:space="preserve"> Total</t>
    </r>
  </si>
  <si>
    <r>
      <t>簡任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派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第</t>
    </r>
    <r>
      <rPr>
        <sz val="10"/>
        <rFont val="Times New Roman"/>
        <family val="1"/>
      </rPr>
      <t>10-14</t>
    </r>
    <r>
      <rPr>
        <sz val="10"/>
        <rFont val="新細明體"/>
        <family val="1"/>
      </rPr>
      <t>職等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相當簡任</t>
    </r>
    <r>
      <rPr>
        <sz val="10"/>
        <rFont val="Times New Roman"/>
        <family val="1"/>
      </rPr>
      <t xml:space="preserve">)   </t>
    </r>
    <r>
      <rPr>
        <sz val="9"/>
        <rFont val="Times New Roman"/>
        <family val="1"/>
      </rPr>
      <t xml:space="preserve">10-14 Selected Appointment </t>
    </r>
  </si>
  <si>
    <r>
      <t>薦任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派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第</t>
    </r>
    <r>
      <rPr>
        <sz val="10"/>
        <rFont val="Times New Roman"/>
        <family val="1"/>
      </rPr>
      <t xml:space="preserve">6-9 </t>
    </r>
    <r>
      <rPr>
        <sz val="10"/>
        <rFont val="新細明體"/>
        <family val="1"/>
      </rPr>
      <t>職等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相當薦任</t>
    </r>
    <r>
      <rPr>
        <sz val="10"/>
        <rFont val="Times New Roman"/>
        <family val="1"/>
      </rPr>
      <t xml:space="preserve">)   </t>
    </r>
    <r>
      <rPr>
        <sz val="9"/>
        <rFont val="Times New Roman"/>
        <family val="1"/>
      </rPr>
      <t xml:space="preserve">6-9 Recommended Appointment </t>
    </r>
  </si>
  <si>
    <r>
      <t>委任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派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第</t>
    </r>
    <r>
      <rPr>
        <sz val="10"/>
        <rFont val="Times New Roman"/>
        <family val="1"/>
      </rPr>
      <t xml:space="preserve">1-5 </t>
    </r>
    <r>
      <rPr>
        <sz val="10"/>
        <rFont val="新細明體"/>
        <family val="1"/>
      </rPr>
      <t>職等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相當委任</t>
    </r>
    <r>
      <rPr>
        <sz val="10"/>
        <rFont val="Times New Roman"/>
        <family val="1"/>
      </rPr>
      <t xml:space="preserve">) </t>
    </r>
    <r>
      <rPr>
        <sz val="9"/>
        <rFont val="Times New Roman"/>
        <family val="1"/>
      </rPr>
      <t xml:space="preserve">1-5 Delegated Appointment </t>
    </r>
  </si>
  <si>
    <r>
      <t>雇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員</t>
    </r>
    <r>
      <rPr>
        <sz val="10"/>
        <rFont val="Times New Roman"/>
        <family val="1"/>
      </rPr>
      <t xml:space="preserve">  </t>
    </r>
    <r>
      <rPr>
        <sz val="9"/>
        <rFont val="Times New Roman"/>
        <family val="1"/>
      </rPr>
      <t>Employee</t>
    </r>
  </si>
  <si>
    <t>單位：人</t>
  </si>
  <si>
    <t xml:space="preserve"> Unit:Person</t>
  </si>
  <si>
    <r>
      <t>年底別</t>
    </r>
    <r>
      <rPr>
        <sz val="10"/>
        <rFont val="Times New Roman"/>
        <family val="1"/>
      </rPr>
      <t xml:space="preserve">       </t>
    </r>
  </si>
  <si>
    <t>總計</t>
  </si>
  <si>
    <r>
      <t>研究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院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所</t>
    </r>
  </si>
  <si>
    <t>大學畢業</t>
  </si>
  <si>
    <t>專科畢業</t>
  </si>
  <si>
    <t>軍警校畢業</t>
  </si>
  <si>
    <t>師範畢業</t>
  </si>
  <si>
    <r>
      <t>高中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職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畢業</t>
    </r>
  </si>
  <si>
    <r>
      <t>國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初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中以下</t>
    </r>
  </si>
  <si>
    <t>其他</t>
  </si>
  <si>
    <t>End of Year</t>
  </si>
  <si>
    <t>Senior High (Vocational)  School</t>
  </si>
  <si>
    <r>
      <t>3-3</t>
    </r>
    <r>
      <rPr>
        <sz val="18"/>
        <rFont val="新細明體"/>
        <family val="1"/>
      </rPr>
      <t>、</t>
    </r>
    <r>
      <rPr>
        <sz val="18"/>
        <rFont val="Times New Roman"/>
        <family val="1"/>
      </rPr>
      <t>Actul Number of Personnel in Daren Township Office</t>
    </r>
  </si>
  <si>
    <r>
      <t xml:space="preserve">          3-2</t>
    </r>
    <r>
      <rPr>
        <sz val="18"/>
        <rFont val="新細明體"/>
        <family val="1"/>
      </rPr>
      <t>、</t>
    </r>
    <r>
      <rPr>
        <sz val="18"/>
        <rFont val="Times New Roman"/>
        <family val="1"/>
      </rPr>
      <t>Actul Number of Personnel in Daren Township Office</t>
    </r>
  </si>
  <si>
    <r>
      <t>3-4</t>
    </r>
    <r>
      <rPr>
        <sz val="18"/>
        <rFont val="新細明體"/>
        <family val="1"/>
      </rPr>
      <t>、</t>
    </r>
    <r>
      <rPr>
        <sz val="18"/>
        <rFont val="Times New Roman"/>
        <family val="1"/>
      </rPr>
      <t>Actul Number of Personnel in Daren Township Office</t>
    </r>
  </si>
  <si>
    <t>單位：人</t>
  </si>
  <si>
    <t>Unit:Person</t>
  </si>
  <si>
    <t>屆別</t>
  </si>
  <si>
    <r>
      <t>投票日期</t>
    </r>
    <r>
      <rPr>
        <sz val="10"/>
        <rFont val="Times New Roman"/>
        <family val="1"/>
      </rPr>
      <t>Election Date</t>
    </r>
  </si>
  <si>
    <r>
      <t>選民數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人</t>
    </r>
    <r>
      <rPr>
        <sz val="10"/>
        <rFont val="Times New Roman"/>
        <family val="1"/>
      </rPr>
      <t>)</t>
    </r>
  </si>
  <si>
    <r>
      <t>候選人數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人</t>
    </r>
    <r>
      <rPr>
        <sz val="10"/>
        <rFont val="Times New Roman"/>
        <family val="1"/>
      </rPr>
      <t>) Num. of Condidates</t>
    </r>
  </si>
  <si>
    <r>
      <t>投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票</t>
    </r>
    <r>
      <rPr>
        <sz val="10"/>
        <rFont val="Times New Roman"/>
        <family val="1"/>
      </rPr>
      <t>)             Num. of Ballots</t>
    </r>
  </si>
  <si>
    <r>
      <t>已領未投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票</t>
    </r>
    <r>
      <rPr>
        <sz val="10"/>
        <rFont val="Times New Roman"/>
        <family val="1"/>
      </rPr>
      <t>)</t>
    </r>
  </si>
  <si>
    <r>
      <t>當選人數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人</t>
    </r>
    <r>
      <rPr>
        <sz val="10"/>
        <rFont val="Times New Roman"/>
        <family val="1"/>
      </rPr>
      <t>)        Num. of Nominees Elected</t>
    </r>
  </si>
  <si>
    <t>投票率％</t>
  </si>
  <si>
    <t>當選率％</t>
  </si>
  <si>
    <r>
      <t>年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日</t>
    </r>
    <r>
      <rPr>
        <sz val="9"/>
        <rFont val="Times New Roman"/>
        <family val="1"/>
      </rPr>
      <t>Year/Month/Date</t>
    </r>
  </si>
  <si>
    <t>Eligible voters (Person)</t>
  </si>
  <si>
    <r>
      <t>計</t>
    </r>
    <r>
      <rPr>
        <sz val="8"/>
        <rFont val="Times New Roman"/>
        <family val="1"/>
      </rPr>
      <t>Total</t>
    </r>
  </si>
  <si>
    <r>
      <t>男</t>
    </r>
    <r>
      <rPr>
        <sz val="8"/>
        <rFont val="Times New Roman"/>
        <family val="1"/>
      </rPr>
      <t>Male</t>
    </r>
  </si>
  <si>
    <r>
      <t>女</t>
    </r>
    <r>
      <rPr>
        <sz val="8"/>
        <rFont val="Times New Roman"/>
        <family val="1"/>
      </rPr>
      <t>Female</t>
    </r>
  </si>
  <si>
    <r>
      <t>計</t>
    </r>
    <r>
      <rPr>
        <sz val="8"/>
        <rFont val="Times New Roman"/>
        <family val="1"/>
      </rPr>
      <t xml:space="preserve">   Total</t>
    </r>
  </si>
  <si>
    <r>
      <t>有效</t>
    </r>
    <r>
      <rPr>
        <sz val="8"/>
        <rFont val="Times New Roman"/>
        <family val="1"/>
      </rPr>
      <t xml:space="preserve">   Valid</t>
    </r>
  </si>
  <si>
    <r>
      <t>無效</t>
    </r>
    <r>
      <rPr>
        <sz val="8"/>
        <rFont val="Times New Roman"/>
        <family val="1"/>
      </rPr>
      <t xml:space="preserve">  Invalid</t>
    </r>
  </si>
  <si>
    <r>
      <t>男</t>
    </r>
    <r>
      <rPr>
        <sz val="8"/>
        <rFont val="Times New Roman"/>
        <family val="1"/>
      </rPr>
      <t xml:space="preserve">  Male</t>
    </r>
  </si>
  <si>
    <r>
      <t>3-6</t>
    </r>
    <r>
      <rPr>
        <sz val="18"/>
        <rFont val="新細明體"/>
        <family val="1"/>
      </rPr>
      <t>、</t>
    </r>
    <r>
      <rPr>
        <sz val="18"/>
        <rFont val="Times New Roman"/>
        <family val="1"/>
      </rPr>
      <t>Election Results of Township Supervisor</t>
    </r>
  </si>
  <si>
    <r>
      <t>投票日期</t>
    </r>
    <r>
      <rPr>
        <sz val="9"/>
        <rFont val="Times New Roman"/>
        <family val="1"/>
      </rPr>
      <t>Election Date</t>
    </r>
  </si>
  <si>
    <r>
      <t>選民數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人</t>
    </r>
    <r>
      <rPr>
        <sz val="10"/>
        <rFont val="Times New Roman"/>
        <family val="1"/>
      </rPr>
      <t>)</t>
    </r>
  </si>
  <si>
    <r>
      <t>投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票</t>
    </r>
    <r>
      <rPr>
        <sz val="10"/>
        <rFont val="Times New Roman"/>
        <family val="1"/>
      </rPr>
      <t xml:space="preserve">)             </t>
    </r>
    <r>
      <rPr>
        <sz val="9"/>
        <rFont val="Times New Roman"/>
        <family val="1"/>
      </rPr>
      <t>Num. of Ballots</t>
    </r>
  </si>
  <si>
    <r>
      <t>已領未投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票</t>
    </r>
    <r>
      <rPr>
        <sz val="10"/>
        <rFont val="Times New Roman"/>
        <family val="1"/>
      </rPr>
      <t>)</t>
    </r>
  </si>
  <si>
    <r>
      <t>計</t>
    </r>
    <r>
      <rPr>
        <sz val="9"/>
        <rFont val="Times New Roman"/>
        <family val="1"/>
      </rPr>
      <t xml:space="preserve">  Total</t>
    </r>
  </si>
  <si>
    <r>
      <t>有效</t>
    </r>
    <r>
      <rPr>
        <sz val="9"/>
        <rFont val="Times New Roman"/>
        <family val="1"/>
      </rPr>
      <t xml:space="preserve">   Valid</t>
    </r>
  </si>
  <si>
    <r>
      <t>無效</t>
    </r>
    <r>
      <rPr>
        <sz val="9"/>
        <rFont val="Times New Roman"/>
        <family val="1"/>
      </rPr>
      <t xml:space="preserve">  Invalid</t>
    </r>
  </si>
  <si>
    <t>Num. of Abandon Vote</t>
  </si>
  <si>
    <r>
      <t>3-5</t>
    </r>
    <r>
      <rPr>
        <sz val="18"/>
        <rFont val="新細明體"/>
        <family val="1"/>
      </rPr>
      <t>、</t>
    </r>
    <r>
      <rPr>
        <sz val="18"/>
        <rFont val="Times New Roman"/>
        <family val="1"/>
      </rPr>
      <t>Election Results of Township Assembly</t>
    </r>
  </si>
  <si>
    <r>
      <t>Unit</t>
    </r>
    <r>
      <rPr>
        <sz val="11"/>
        <rFont val="新細明體"/>
        <family val="1"/>
      </rPr>
      <t>：</t>
    </r>
    <r>
      <rPr>
        <sz val="11"/>
        <rFont val="Times New Roman"/>
        <family val="1"/>
      </rPr>
      <t>Person</t>
    </r>
  </si>
  <si>
    <t>說　　明：投票率為投票數除選民數。</t>
  </si>
  <si>
    <t>97年底        2008</t>
  </si>
  <si>
    <t>97年底  2008</t>
  </si>
  <si>
    <t>97年底   2008</t>
  </si>
  <si>
    <r>
      <t>表</t>
    </r>
    <r>
      <rPr>
        <sz val="18"/>
        <rFont val="Times New Roman"/>
        <family val="1"/>
      </rPr>
      <t>3-4</t>
    </r>
    <r>
      <rPr>
        <sz val="18"/>
        <rFont val="新細明體"/>
        <family val="1"/>
      </rPr>
      <t>、公所員工人數</t>
    </r>
    <r>
      <rPr>
        <sz val="18"/>
        <rFont val="Times New Roman"/>
        <family val="1"/>
      </rPr>
      <t>------</t>
    </r>
    <r>
      <rPr>
        <sz val="18"/>
        <rFont val="新細明體"/>
        <family val="1"/>
      </rPr>
      <t>按年齡、性別分</t>
    </r>
  </si>
  <si>
    <t>98年底        2009</t>
  </si>
  <si>
    <t>98年底   2009</t>
  </si>
  <si>
    <t>98年底  2009</t>
  </si>
  <si>
    <t>99年底        2010</t>
  </si>
  <si>
    <t>99年底   2010</t>
  </si>
  <si>
    <r>
      <t>第 七 屆(補選)7th Assembly</t>
    </r>
  </si>
  <si>
    <t>表3-6、鄉鎮長選舉概況</t>
  </si>
  <si>
    <t/>
  </si>
  <si>
    <r>
      <t>候選人數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人</t>
    </r>
    <r>
      <rPr>
        <sz val="10"/>
        <rFont val="Times New Roman"/>
        <family val="1"/>
      </rPr>
      <t xml:space="preserve">)              </t>
    </r>
    <r>
      <rPr>
        <sz val="9"/>
        <rFont val="Times New Roman"/>
        <family val="1"/>
      </rPr>
      <t>Num. of Condidates</t>
    </r>
  </si>
  <si>
    <r>
      <t>當選人姓名</t>
    </r>
    <r>
      <rPr>
        <sz val="10"/>
        <rFont val="Times New Roman"/>
        <family val="1"/>
      </rPr>
      <t xml:space="preserve">  </t>
    </r>
  </si>
  <si>
    <r>
      <t>計</t>
    </r>
    <r>
      <rPr>
        <sz val="9"/>
        <rFont val="Times New Roman"/>
        <family val="1"/>
      </rPr>
      <t>Total</t>
    </r>
  </si>
  <si>
    <r>
      <t>男</t>
    </r>
    <r>
      <rPr>
        <sz val="9"/>
        <rFont val="Times New Roman"/>
        <family val="1"/>
      </rPr>
      <t>Male</t>
    </r>
  </si>
  <si>
    <r>
      <t>女</t>
    </r>
    <r>
      <rPr>
        <sz val="9"/>
        <rFont val="Times New Roman"/>
        <family val="1"/>
      </rPr>
      <t>Female</t>
    </r>
  </si>
  <si>
    <t xml:space="preserve">Name of NomineeElected </t>
  </si>
  <si>
    <t>第一屆    1st Assembly</t>
  </si>
  <si>
    <t>40/01/21</t>
  </si>
  <si>
    <t>葛良拜</t>
  </si>
  <si>
    <t>40/03/25</t>
  </si>
  <si>
    <t>第二屆   2nd Assembly</t>
  </si>
  <si>
    <t>42/03/15</t>
  </si>
  <si>
    <r>
      <t>第 三 屆3rd Assembly</t>
    </r>
  </si>
  <si>
    <t>45/03/04</t>
  </si>
  <si>
    <t>宋新貴</t>
  </si>
  <si>
    <r>
      <t>第四屆   4th  Assembly</t>
    </r>
  </si>
  <si>
    <t>48/12/13</t>
  </si>
  <si>
    <t>王光輝</t>
  </si>
  <si>
    <r>
      <t>第 五 屆5th Assembly</t>
    </r>
  </si>
  <si>
    <t>53/01/26</t>
  </si>
  <si>
    <r>
      <t>第 六 屆6th Assembly</t>
    </r>
  </si>
  <si>
    <t>57/01/21</t>
  </si>
  <si>
    <t>王川山</t>
  </si>
  <si>
    <r>
      <t>第 七 屆7th Assembly</t>
    </r>
  </si>
  <si>
    <t>62/03/17</t>
  </si>
  <si>
    <r>
      <t>第 八 屆8th Assembly</t>
    </r>
  </si>
  <si>
    <t>66/11/19</t>
  </si>
  <si>
    <t>宋春雄</t>
  </si>
  <si>
    <r>
      <t>第 九 屆9th Assembly</t>
    </r>
  </si>
  <si>
    <t>71/01/16</t>
  </si>
  <si>
    <r>
      <t>第 十 屆10th Assembly</t>
    </r>
  </si>
  <si>
    <t>75/02/01</t>
  </si>
  <si>
    <t>董進輝</t>
  </si>
  <si>
    <t>79/01/20</t>
  </si>
  <si>
    <t>83/01/29</t>
  </si>
  <si>
    <t>王光清</t>
  </si>
  <si>
    <t>87/01/24</t>
  </si>
  <si>
    <t>包世晶</t>
  </si>
  <si>
    <t>94/12/03</t>
  </si>
  <si>
    <t>張金生</t>
  </si>
  <si>
    <t>98/12/05</t>
  </si>
  <si>
    <r>
      <t>3-7</t>
    </r>
    <r>
      <rPr>
        <sz val="18"/>
        <rFont val="新細明體"/>
        <family val="1"/>
      </rPr>
      <t>、</t>
    </r>
    <r>
      <rPr>
        <sz val="18"/>
        <rFont val="Times New Roman"/>
        <family val="1"/>
      </rPr>
      <t>Election of Additional Legislators of Taiwan</t>
    </r>
  </si>
  <si>
    <t>100年底        2011</t>
  </si>
  <si>
    <t>100年底   2011</t>
  </si>
  <si>
    <t>100年底  2011</t>
  </si>
  <si>
    <t>99年底  2010</t>
  </si>
  <si>
    <t>100/07/09</t>
  </si>
  <si>
    <t>資料來源：縣選委會。</t>
  </si>
  <si>
    <t>王光清</t>
  </si>
  <si>
    <t xml:space="preserve">101年底                        2012                        </t>
  </si>
  <si>
    <r>
      <t>101</t>
    </r>
    <r>
      <rPr>
        <sz val="9"/>
        <rFont val="細明體"/>
        <family val="3"/>
      </rPr>
      <t>年底                      2012</t>
    </r>
  </si>
  <si>
    <r>
      <t>101</t>
    </r>
    <r>
      <rPr>
        <sz val="9"/>
        <rFont val="細明體"/>
        <family val="3"/>
      </rPr>
      <t>年底</t>
    </r>
    <r>
      <rPr>
        <sz val="9"/>
        <rFont val="Times New Roman"/>
        <family val="1"/>
      </rPr>
      <t>2012</t>
    </r>
  </si>
  <si>
    <r>
      <t>第十六屆(補選)16th Assembly</t>
    </r>
  </si>
  <si>
    <r>
      <t>第十六屆16th Assembly</t>
    </r>
  </si>
  <si>
    <t>行政組織 45</t>
  </si>
  <si>
    <t>行政組織 46</t>
  </si>
  <si>
    <t>行政組織 47</t>
  </si>
  <si>
    <t>行政組織48</t>
  </si>
  <si>
    <t>行政組織 49</t>
  </si>
  <si>
    <r>
      <t>第五屆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5th Assembly</t>
    </r>
  </si>
  <si>
    <r>
      <t>第六屆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6th Assembly</t>
    </r>
  </si>
  <si>
    <r>
      <t>第七屆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7th Assembly</t>
    </r>
  </si>
  <si>
    <r>
      <t>第八屆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8th Assembly</t>
    </r>
  </si>
  <si>
    <r>
      <t>第九屆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9th Assembly</t>
    </r>
  </si>
  <si>
    <r>
      <t>第十屆10th Assembly</t>
    </r>
  </si>
  <si>
    <r>
      <t>第十一屆11th Assembly</t>
    </r>
  </si>
  <si>
    <r>
      <t>第十二屆12th Assembly</t>
    </r>
  </si>
  <si>
    <r>
      <t>第十三屆13th Assembly</t>
    </r>
  </si>
  <si>
    <r>
      <t>第十四屆14th Assembly</t>
    </r>
  </si>
  <si>
    <r>
      <t>第十五屆15th Assembly</t>
    </r>
  </si>
  <si>
    <r>
      <t>第十六屆16th Assembly</t>
    </r>
  </si>
  <si>
    <r>
      <t>第十七屆17th Assembly</t>
    </r>
  </si>
  <si>
    <r>
      <t>第十八屆18th Assembly</t>
    </r>
  </si>
  <si>
    <r>
      <t>第十九屆19th Assembly</t>
    </r>
  </si>
  <si>
    <t>行政組織 50</t>
  </si>
  <si>
    <t>行政組織  51</t>
  </si>
  <si>
    <t>Actul Number of Personnel in Daren Twonship Office</t>
  </si>
  <si>
    <t>表3-1  行政組織系統表</t>
  </si>
  <si>
    <t>102年底                        2013</t>
  </si>
  <si>
    <r>
      <t>102</t>
    </r>
    <r>
      <rPr>
        <sz val="9"/>
        <rFont val="細明體"/>
        <family val="3"/>
      </rPr>
      <t>年底                      2013</t>
    </r>
  </si>
  <si>
    <r>
      <t>102</t>
    </r>
    <r>
      <rPr>
        <sz val="9"/>
        <rFont val="細明體"/>
        <family val="3"/>
      </rPr>
      <t>年底</t>
    </r>
    <r>
      <rPr>
        <sz val="9"/>
        <rFont val="Times New Roman"/>
        <family val="1"/>
      </rPr>
      <t>2013</t>
    </r>
  </si>
  <si>
    <t>103年底                        2014</t>
  </si>
  <si>
    <r>
      <t>103</t>
    </r>
    <r>
      <rPr>
        <sz val="9"/>
        <rFont val="細明體"/>
        <family val="3"/>
      </rPr>
      <t>年底</t>
    </r>
    <r>
      <rPr>
        <sz val="9"/>
        <rFont val="Times New Roman"/>
        <family val="1"/>
      </rPr>
      <t>2014</t>
    </r>
  </si>
  <si>
    <t>103/11/29</t>
  </si>
  <si>
    <t>104年底                        2015</t>
  </si>
  <si>
    <r>
      <t>104</t>
    </r>
    <r>
      <rPr>
        <sz val="9"/>
        <rFont val="細明體"/>
        <family val="3"/>
      </rPr>
      <t>年底</t>
    </r>
    <r>
      <rPr>
        <sz val="9"/>
        <rFont val="Times New Roman"/>
        <family val="1"/>
      </rPr>
      <t>2015</t>
    </r>
  </si>
  <si>
    <t>第 八 屆8th Assembly</t>
  </si>
  <si>
    <t>101/01/14</t>
  </si>
  <si>
    <t>105年底                        2016</t>
  </si>
  <si>
    <r>
      <t>105</t>
    </r>
    <r>
      <rPr>
        <sz val="9"/>
        <rFont val="細明體"/>
        <family val="3"/>
      </rPr>
      <t>年底</t>
    </r>
    <r>
      <rPr>
        <sz val="9"/>
        <rFont val="Times New Roman"/>
        <family val="1"/>
      </rPr>
      <t>2016</t>
    </r>
  </si>
  <si>
    <r>
      <t>第二十屆20th Assembly</t>
    </r>
  </si>
  <si>
    <t>第 九 屆9th Assembly</t>
  </si>
  <si>
    <t>表3-7、自由地區立法委員區域選舉概況</t>
  </si>
  <si>
    <t>105/1/16</t>
  </si>
  <si>
    <t>106年底                        2017</t>
  </si>
  <si>
    <r>
      <t>106</t>
    </r>
    <r>
      <rPr>
        <sz val="9"/>
        <rFont val="細明體"/>
        <family val="3"/>
      </rPr>
      <t>年底</t>
    </r>
    <r>
      <rPr>
        <sz val="9"/>
        <rFont val="Times New Roman"/>
        <family val="1"/>
      </rPr>
      <t>2017</t>
    </r>
  </si>
  <si>
    <r>
      <t>第二十一屆21th Assembly</t>
    </r>
  </si>
  <si>
    <t>107/11/24</t>
  </si>
  <si>
    <r>
      <t>第十八屆18th Assembly</t>
    </r>
  </si>
  <si>
    <t>陳新輝</t>
  </si>
  <si>
    <r>
      <t>107</t>
    </r>
    <r>
      <rPr>
        <sz val="9"/>
        <rFont val="細明體"/>
        <family val="3"/>
      </rPr>
      <t>年底</t>
    </r>
    <r>
      <rPr>
        <sz val="9"/>
        <rFont val="Times New Roman"/>
        <family val="1"/>
      </rPr>
      <t>2018</t>
    </r>
  </si>
  <si>
    <t>107年底                        2018</t>
  </si>
  <si>
    <t>107年底                        2018</t>
  </si>
  <si>
    <r>
      <t>計</t>
    </r>
    <r>
      <rPr>
        <sz val="9"/>
        <rFont val="Times New Roman"/>
        <family val="1"/>
      </rPr>
      <t xml:space="preserve">                    Total</t>
    </r>
  </si>
  <si>
    <r>
      <t>有效</t>
    </r>
    <r>
      <rPr>
        <sz val="9"/>
        <rFont val="Times New Roman"/>
        <family val="1"/>
      </rPr>
      <t xml:space="preserve">                   Valid</t>
    </r>
  </si>
  <si>
    <r>
      <t>無效</t>
    </r>
    <r>
      <rPr>
        <sz val="9"/>
        <rFont val="Times New Roman"/>
        <family val="1"/>
      </rPr>
      <t xml:space="preserve">                     Invalid</t>
    </r>
  </si>
  <si>
    <t>108年底                        2019</t>
  </si>
  <si>
    <t>108年底                        2019</t>
  </si>
  <si>
    <r>
      <t>108</t>
    </r>
    <r>
      <rPr>
        <sz val="9"/>
        <rFont val="細明體"/>
        <family val="3"/>
      </rPr>
      <t>年底</t>
    </r>
    <r>
      <rPr>
        <sz val="9"/>
        <rFont val="Times New Roman"/>
        <family val="1"/>
      </rPr>
      <t>2019</t>
    </r>
  </si>
  <si>
    <t>第 十 屆10th Assembly</t>
  </si>
  <si>
    <t>109/1/11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</si>
</sst>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_-* #,##0_-;\-* #,##0_-;_-* &quot;-&quot;??_-;_-@_-"/>
    <numFmt numFmtId="178" formatCode="_-* #,##0.00_-;\-* #,##0.00_-;_-* &quot;-&quot;_-;_-@_-"/>
    <numFmt numFmtId="179" formatCode="#,##0_ "/>
    <numFmt numFmtId="180" formatCode="[$-404]AM/PM\ hh:mm:ss"/>
    <numFmt numFmtId="181" formatCode="0.00_);[Red]\(0.00\)"/>
    <numFmt numFmtId="182" formatCode="0.0_);[Red]\(0.0\)"/>
    <numFmt numFmtId="183" formatCode="0_);[Red]\(0\)"/>
    <numFmt numFmtId="184" formatCode="_(* #,##0.00_);_(* \(#,##0.00\);_(* &quot;-&quot;??_);_(@_)"/>
    <numFmt numFmtId="185" formatCode="[=0]\-;#,###"/>
  </numFmts>
  <fonts count="72">
    <font>
      <sz val="12"/>
      <name val="新細明體"/>
      <family val="1"/>
    </font>
    <font>
      <sz val="12"/>
      <color indexed="8"/>
      <name val="標楷體"/>
      <family val="4"/>
    </font>
    <font>
      <b/>
      <sz val="12"/>
      <name val="新細明體"/>
      <family val="1"/>
    </font>
    <font>
      <sz val="9"/>
      <name val="新細明體"/>
      <family val="1"/>
    </font>
    <font>
      <sz val="9"/>
      <name val="華康中黑體"/>
      <family val="3"/>
    </font>
    <font>
      <sz val="12"/>
      <name val="華康中黑體"/>
      <family val="3"/>
    </font>
    <font>
      <sz val="16"/>
      <name val="華康中黑體"/>
      <family val="3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標楷體"/>
      <family val="4"/>
    </font>
    <font>
      <sz val="16"/>
      <name val="標楷體"/>
      <family val="4"/>
    </font>
    <font>
      <sz val="10"/>
      <name val="Times New Roman"/>
      <family val="1"/>
    </font>
    <font>
      <sz val="12"/>
      <name val="標楷體"/>
      <family val="4"/>
    </font>
    <font>
      <sz val="10"/>
      <name val="華康中黑體"/>
      <family val="3"/>
    </font>
    <font>
      <b/>
      <sz val="10"/>
      <name val="Times New Roman"/>
      <family val="1"/>
    </font>
    <font>
      <sz val="9"/>
      <name val="細明體"/>
      <family val="3"/>
    </font>
    <font>
      <sz val="10"/>
      <name val="新細明體"/>
      <family val="1"/>
    </font>
    <font>
      <sz val="11"/>
      <name val="新細明體"/>
      <family val="1"/>
    </font>
    <font>
      <sz val="18"/>
      <name val="新細明體"/>
      <family val="1"/>
    </font>
    <font>
      <b/>
      <sz val="10"/>
      <name val="新細明體"/>
      <family val="1"/>
    </font>
    <font>
      <b/>
      <sz val="9"/>
      <name val="新細明體"/>
      <family val="1"/>
    </font>
    <font>
      <sz val="8"/>
      <name val="新細明體"/>
      <family val="1"/>
    </font>
    <font>
      <sz val="1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細明體"/>
      <family val="3"/>
    </font>
    <font>
      <sz val="22"/>
      <name val="新細明體"/>
      <family val="1"/>
    </font>
    <font>
      <sz val="24"/>
      <name val="新細明體"/>
      <family val="1"/>
    </font>
    <font>
      <sz val="12"/>
      <color indexed="9"/>
      <name val="標楷體"/>
      <family val="4"/>
    </font>
    <font>
      <sz val="12"/>
      <color indexed="19"/>
      <name val="標楷體"/>
      <family val="4"/>
    </font>
    <font>
      <b/>
      <sz val="12"/>
      <color indexed="8"/>
      <name val="標楷體"/>
      <family val="4"/>
    </font>
    <font>
      <sz val="12"/>
      <color indexed="17"/>
      <name val="標楷體"/>
      <family val="4"/>
    </font>
    <font>
      <b/>
      <sz val="12"/>
      <color indexed="10"/>
      <name val="標楷體"/>
      <family val="4"/>
    </font>
    <font>
      <sz val="12"/>
      <color indexed="10"/>
      <name val="標楷體"/>
      <family val="4"/>
    </font>
    <font>
      <i/>
      <sz val="12"/>
      <color indexed="23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標楷體"/>
      <family val="4"/>
    </font>
    <font>
      <b/>
      <sz val="13"/>
      <color indexed="62"/>
      <name val="標楷體"/>
      <family val="4"/>
    </font>
    <font>
      <b/>
      <sz val="11"/>
      <color indexed="62"/>
      <name val="標楷體"/>
      <family val="4"/>
    </font>
    <font>
      <sz val="12"/>
      <color indexed="62"/>
      <name val="標楷體"/>
      <family val="4"/>
    </font>
    <font>
      <b/>
      <sz val="12"/>
      <color indexed="63"/>
      <name val="標楷體"/>
      <family val="4"/>
    </font>
    <font>
      <b/>
      <sz val="12"/>
      <color indexed="9"/>
      <name val="標楷體"/>
      <family val="4"/>
    </font>
    <font>
      <sz val="12"/>
      <color indexed="20"/>
      <name val="標楷體"/>
      <family val="4"/>
    </font>
    <font>
      <b/>
      <sz val="20"/>
      <color indexed="8"/>
      <name val="標楷體"/>
      <family val="4"/>
    </font>
    <font>
      <sz val="20"/>
      <color indexed="8"/>
      <name val="標楷體"/>
      <family val="4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2"/>
      <color indexed="8"/>
      <name val="新細明體"/>
      <family val="1"/>
    </font>
    <font>
      <sz val="24"/>
      <color indexed="8"/>
      <name val="標楷體"/>
      <family val="4"/>
    </font>
    <font>
      <sz val="24"/>
      <color indexed="8"/>
      <name val="Times New Roman"/>
      <family val="1"/>
    </font>
    <font>
      <sz val="12"/>
      <color theme="1"/>
      <name val="標楷體"/>
      <family val="4"/>
    </font>
    <font>
      <sz val="12"/>
      <color theme="0"/>
      <name val="標楷體"/>
      <family val="4"/>
    </font>
    <font>
      <sz val="12"/>
      <color rgb="FF9C6500"/>
      <name val="標楷體"/>
      <family val="4"/>
    </font>
    <font>
      <b/>
      <sz val="12"/>
      <color theme="1"/>
      <name val="標楷體"/>
      <family val="4"/>
    </font>
    <font>
      <sz val="12"/>
      <color rgb="FF006100"/>
      <name val="標楷體"/>
      <family val="4"/>
    </font>
    <font>
      <b/>
      <sz val="12"/>
      <color rgb="FFFA7D00"/>
      <name val="標楷體"/>
      <family val="4"/>
    </font>
    <font>
      <sz val="12"/>
      <color rgb="FFFA7D00"/>
      <name val="標楷體"/>
      <family val="4"/>
    </font>
    <font>
      <i/>
      <sz val="12"/>
      <color rgb="FF7F7F7F"/>
      <name val="標楷體"/>
      <family val="4"/>
    </font>
    <font>
      <b/>
      <sz val="18"/>
      <color theme="3"/>
      <name val="Cambria"/>
      <family val="1"/>
    </font>
    <font>
      <b/>
      <sz val="15"/>
      <color theme="3"/>
      <name val="標楷體"/>
      <family val="4"/>
    </font>
    <font>
      <b/>
      <sz val="13"/>
      <color theme="3"/>
      <name val="標楷體"/>
      <family val="4"/>
    </font>
    <font>
      <b/>
      <sz val="11"/>
      <color theme="3"/>
      <name val="標楷體"/>
      <family val="4"/>
    </font>
    <font>
      <sz val="12"/>
      <color rgb="FF3F3F76"/>
      <name val="標楷體"/>
      <family val="4"/>
    </font>
    <font>
      <b/>
      <sz val="12"/>
      <color rgb="FF3F3F3F"/>
      <name val="標楷體"/>
      <family val="4"/>
    </font>
    <font>
      <b/>
      <sz val="12"/>
      <color theme="0"/>
      <name val="標楷體"/>
      <family val="4"/>
    </font>
    <font>
      <sz val="12"/>
      <color rgb="FF9C0006"/>
      <name val="標楷體"/>
      <family val="4"/>
    </font>
    <font>
      <sz val="12"/>
      <color rgb="FFFF0000"/>
      <name val="標楷體"/>
      <family val="4"/>
    </font>
    <font>
      <sz val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38" fontId="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56" fillId="20" borderId="0" applyNumberFormat="0" applyBorder="0" applyAlignment="0" applyProtection="0"/>
    <xf numFmtId="0" fontId="57" fillId="0" borderId="1" applyNumberFormat="0" applyFill="0" applyAlignment="0" applyProtection="0"/>
    <xf numFmtId="0" fontId="58" fillId="21" borderId="0" applyNumberFormat="0" applyBorder="0" applyAlignment="0" applyProtection="0"/>
    <xf numFmtId="9" fontId="0" fillId="0" borderId="0" applyFont="0" applyFill="0" applyBorder="0" applyAlignment="0" applyProtection="0"/>
    <xf numFmtId="0" fontId="5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0" fillId="23" borderId="4" applyNumberFormat="0" applyFont="0" applyAlignment="0" applyProtection="0"/>
    <xf numFmtId="0" fontId="61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2" applyNumberFormat="0" applyAlignment="0" applyProtection="0"/>
    <xf numFmtId="0" fontId="67" fillId="22" borderId="8" applyNumberFormat="0" applyAlignment="0" applyProtection="0"/>
    <xf numFmtId="0" fontId="68" fillId="31" borderId="9" applyNumberFormat="0" applyAlignment="0" applyProtection="0"/>
    <xf numFmtId="0" fontId="69" fillId="32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41" fontId="4" fillId="0" borderId="0" xfId="0" applyNumberFormat="1" applyFont="1" applyAlignment="1" quotePrefix="1">
      <alignment horizontal="left" vertical="center"/>
    </xf>
    <xf numFmtId="41" fontId="4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0" fillId="0" borderId="0" xfId="0" applyNumberFormat="1" applyAlignment="1">
      <alignment/>
    </xf>
    <xf numFmtId="41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4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 wrapText="1"/>
    </xf>
    <xf numFmtId="41" fontId="8" fillId="0" borderId="0" xfId="0" applyNumberFormat="1" applyFont="1" applyFill="1" applyAlignment="1">
      <alignment/>
    </xf>
    <xf numFmtId="41" fontId="9" fillId="0" borderId="0" xfId="0" applyNumberFormat="1" applyFont="1" applyAlignment="1">
      <alignment/>
    </xf>
    <xf numFmtId="41" fontId="7" fillId="0" borderId="0" xfId="0" applyNumberFormat="1" applyFont="1" applyAlignment="1" quotePrefix="1">
      <alignment vertical="center"/>
    </xf>
    <xf numFmtId="41" fontId="7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1" fontId="11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41" fontId="12" fillId="0" borderId="0" xfId="0" applyNumberFormat="1" applyFont="1" applyAlignment="1">
      <alignment vertical="center"/>
    </xf>
    <xf numFmtId="41" fontId="14" fillId="0" borderId="0" xfId="0" applyNumberFormat="1" applyFont="1" applyAlignment="1">
      <alignment vertical="center"/>
    </xf>
    <xf numFmtId="41" fontId="11" fillId="0" borderId="0" xfId="0" applyNumberFormat="1" applyFont="1" applyAlignment="1">
      <alignment horizontal="center" vertical="center"/>
    </xf>
    <xf numFmtId="41" fontId="11" fillId="0" borderId="0" xfId="0" applyNumberFormat="1" applyFont="1" applyAlignment="1">
      <alignment horizontal="center" vertical="center" wrapText="1"/>
    </xf>
    <xf numFmtId="41" fontId="15" fillId="0" borderId="0" xfId="0" applyNumberFormat="1" applyFont="1" applyAlignment="1">
      <alignment vertical="center"/>
    </xf>
    <xf numFmtId="41" fontId="13" fillId="0" borderId="0" xfId="0" applyNumberFormat="1" applyFont="1" applyAlignment="1">
      <alignment/>
    </xf>
    <xf numFmtId="41" fontId="16" fillId="0" borderId="0" xfId="0" applyNumberFormat="1" applyFont="1" applyAlignment="1">
      <alignment/>
    </xf>
    <xf numFmtId="179" fontId="18" fillId="0" borderId="0" xfId="0" applyNumberFormat="1" applyFont="1" applyBorder="1" applyAlignment="1">
      <alignment horizontal="center" vertical="center"/>
    </xf>
    <xf numFmtId="179" fontId="18" fillId="0" borderId="0" xfId="0" applyNumberFormat="1" applyFont="1" applyFill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 wrapText="1"/>
    </xf>
    <xf numFmtId="57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41" fontId="18" fillId="0" borderId="0" xfId="0" applyNumberFormat="1" applyFont="1" applyBorder="1" applyAlignment="1">
      <alignment horizontal="center" vertical="center"/>
    </xf>
    <xf numFmtId="41" fontId="18" fillId="0" borderId="0" xfId="0" applyNumberFormat="1" applyFont="1" applyFill="1" applyBorder="1" applyAlignment="1">
      <alignment horizontal="center" vertical="center"/>
    </xf>
    <xf numFmtId="57" fontId="3" fillId="0" borderId="1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19" fillId="0" borderId="11" xfId="0" applyNumberFormat="1" applyFont="1" applyBorder="1" applyAlignment="1">
      <alignment horizontal="center" vertical="center" wrapText="1"/>
    </xf>
    <xf numFmtId="41" fontId="19" fillId="0" borderId="11" xfId="0" applyNumberFormat="1" applyFont="1" applyFill="1" applyBorder="1" applyAlignment="1">
      <alignment horizontal="center" vertical="center" wrapText="1"/>
    </xf>
    <xf numFmtId="41" fontId="18" fillId="0" borderId="0" xfId="0" applyNumberFormat="1" applyFont="1" applyBorder="1" applyAlignment="1" quotePrefix="1">
      <alignment vertical="center"/>
    </xf>
    <xf numFmtId="41" fontId="18" fillId="0" borderId="0" xfId="0" applyNumberFormat="1" applyFont="1" applyAlignment="1">
      <alignment/>
    </xf>
    <xf numFmtId="41" fontId="21" fillId="0" borderId="0" xfId="0" applyNumberFormat="1" applyFont="1" applyAlignment="1">
      <alignment/>
    </xf>
    <xf numFmtId="41" fontId="22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179" fontId="13" fillId="0" borderId="0" xfId="0" applyNumberFormat="1" applyFont="1" applyFill="1" applyBorder="1" applyAlignment="1">
      <alignment horizontal="center" vertical="center"/>
    </xf>
    <xf numFmtId="41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41" fontId="18" fillId="0" borderId="0" xfId="0" applyNumberFormat="1" applyFont="1" applyBorder="1" applyAlignment="1">
      <alignment vertical="center"/>
    </xf>
    <xf numFmtId="41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 quotePrefix="1">
      <alignment horizontal="center" vertical="center"/>
    </xf>
    <xf numFmtId="41" fontId="18" fillId="0" borderId="0" xfId="0" applyNumberFormat="1" applyFont="1" applyBorder="1" applyAlignment="1">
      <alignment horizontal="left" vertical="center"/>
    </xf>
    <xf numFmtId="41" fontId="18" fillId="0" borderId="12" xfId="0" applyNumberFormat="1" applyFont="1" applyBorder="1" applyAlignment="1">
      <alignment horizontal="center" vertical="center" wrapText="1"/>
    </xf>
    <xf numFmtId="41" fontId="18" fillId="0" borderId="1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1" fontId="18" fillId="0" borderId="12" xfId="0" applyNumberFormat="1" applyFont="1" applyBorder="1" applyAlignment="1" quotePrefix="1">
      <alignment horizontal="center" vertical="center" wrapText="1"/>
    </xf>
    <xf numFmtId="41" fontId="18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1" fontId="18" fillId="0" borderId="16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41" fontId="13" fillId="0" borderId="0" xfId="0" applyNumberFormat="1" applyFont="1" applyBorder="1" applyAlignment="1">
      <alignment horizontal="right" vertical="center"/>
    </xf>
    <xf numFmtId="41" fontId="18" fillId="0" borderId="12" xfId="0" applyNumberFormat="1" applyFont="1" applyBorder="1" applyAlignment="1">
      <alignment horizontal="center" vertical="center"/>
    </xf>
    <xf numFmtId="41" fontId="18" fillId="0" borderId="12" xfId="0" applyNumberFormat="1" applyFont="1" applyBorder="1" applyAlignment="1" quotePrefix="1">
      <alignment horizontal="center" vertical="center"/>
    </xf>
    <xf numFmtId="41" fontId="18" fillId="0" borderId="18" xfId="0" applyNumberFormat="1" applyFont="1" applyBorder="1" applyAlignment="1">
      <alignment horizontal="center" vertical="center" wrapText="1"/>
    </xf>
    <xf numFmtId="41" fontId="18" fillId="0" borderId="19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20" xfId="0" applyFont="1" applyBorder="1" applyAlignment="1">
      <alignment horizontal="distributed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 quotePrefix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23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1" fontId="7" fillId="0" borderId="21" xfId="0" applyNumberFormat="1" applyFont="1" applyBorder="1" applyAlignment="1">
      <alignment horizontal="center" vertical="center" wrapText="1"/>
    </xf>
    <xf numFmtId="41" fontId="7" fillId="0" borderId="22" xfId="0" applyNumberFormat="1" applyFont="1" applyBorder="1" applyAlignment="1">
      <alignment horizontal="center" vertical="center" wrapText="1"/>
    </xf>
    <xf numFmtId="41" fontId="7" fillId="0" borderId="22" xfId="0" applyNumberFormat="1" applyFont="1" applyBorder="1" applyAlignment="1" quotePrefix="1">
      <alignment horizontal="center" vertical="center" wrapText="1"/>
    </xf>
    <xf numFmtId="41" fontId="7" fillId="0" borderId="15" xfId="0" applyNumberFormat="1" applyFont="1" applyBorder="1" applyAlignment="1" quotePrefix="1">
      <alignment horizontal="center" vertical="center" wrapText="1"/>
    </xf>
    <xf numFmtId="41" fontId="7" fillId="0" borderId="15" xfId="0" applyNumberFormat="1" applyFont="1" applyBorder="1" applyAlignment="1">
      <alignment horizontal="center" vertical="center" wrapText="1"/>
    </xf>
    <xf numFmtId="41" fontId="19" fillId="0" borderId="0" xfId="0" applyNumberFormat="1" applyFont="1" applyBorder="1" applyAlignment="1">
      <alignment horizontal="center" vertical="center"/>
    </xf>
    <xf numFmtId="43" fontId="19" fillId="0" borderId="0" xfId="0" applyNumberFormat="1" applyFont="1" applyBorder="1" applyAlignment="1">
      <alignment horizontal="center" vertical="center"/>
    </xf>
    <xf numFmtId="41" fontId="19" fillId="0" borderId="0" xfId="0" applyNumberFormat="1" applyFont="1" applyFill="1" applyBorder="1" applyAlignment="1">
      <alignment horizontal="center" vertical="center"/>
    </xf>
    <xf numFmtId="41" fontId="27" fillId="0" borderId="0" xfId="0" applyNumberFormat="1" applyFont="1" applyAlignment="1">
      <alignment horizontal="left" vertical="center"/>
    </xf>
    <xf numFmtId="179" fontId="18" fillId="0" borderId="10" xfId="0" applyNumberFormat="1" applyFont="1" applyFill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41" fontId="19" fillId="0" borderId="0" xfId="0" applyNumberFormat="1" applyFont="1" applyFill="1" applyBorder="1" applyAlignment="1">
      <alignment horizontal="center" vertical="center" wrapText="1"/>
    </xf>
    <xf numFmtId="178" fontId="19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 horizontal="right"/>
    </xf>
    <xf numFmtId="0" fontId="18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8" fillId="0" borderId="11" xfId="0" applyFont="1" applyBorder="1" applyAlignment="1" quotePrefix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3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57" fontId="3" fillId="0" borderId="21" xfId="0" applyNumberFormat="1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43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1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183" fontId="18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71" fillId="0" borderId="0" xfId="33" applyNumberFormat="1" applyFont="1" applyBorder="1" applyAlignment="1">
      <alignment horizontal="center" vertical="center"/>
      <protection/>
    </xf>
    <xf numFmtId="185" fontId="71" fillId="0" borderId="0" xfId="36" applyNumberFormat="1" applyFont="1" applyBorder="1" applyAlignment="1">
      <alignment horizontal="center" vertical="center"/>
    </xf>
    <xf numFmtId="179" fontId="18" fillId="0" borderId="23" xfId="0" applyNumberFormat="1" applyFont="1" applyBorder="1" applyAlignment="1">
      <alignment horizontal="center" vertical="center"/>
    </xf>
    <xf numFmtId="179" fontId="18" fillId="0" borderId="23" xfId="0" applyNumberFormat="1" applyFont="1" applyFill="1" applyBorder="1" applyAlignment="1">
      <alignment horizontal="center" vertical="center"/>
    </xf>
    <xf numFmtId="179" fontId="13" fillId="0" borderId="23" xfId="0" applyNumberFormat="1" applyFont="1" applyFill="1" applyBorder="1" applyAlignment="1">
      <alignment horizontal="center" vertical="center"/>
    </xf>
    <xf numFmtId="41" fontId="18" fillId="0" borderId="11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183" fontId="18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41" fontId="20" fillId="0" borderId="0" xfId="0" applyNumberFormat="1" applyFont="1" applyAlignment="1">
      <alignment horizontal="center" vertical="center"/>
    </xf>
    <xf numFmtId="41" fontId="20" fillId="0" borderId="0" xfId="0" applyNumberFormat="1" applyFont="1" applyAlignment="1" quotePrefix="1">
      <alignment horizontal="center" vertical="center"/>
    </xf>
    <xf numFmtId="41" fontId="18" fillId="0" borderId="17" xfId="0" applyNumberFormat="1" applyFont="1" applyBorder="1" applyAlignment="1">
      <alignment horizontal="distributed" vertical="center" wrapText="1"/>
    </xf>
    <xf numFmtId="41" fontId="13" fillId="0" borderId="24" xfId="0" applyNumberFormat="1" applyFont="1" applyBorder="1" applyAlignment="1">
      <alignment horizontal="distributed" vertical="center" wrapText="1"/>
    </xf>
    <xf numFmtId="41" fontId="10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41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41" fontId="27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41" fontId="18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1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41" fontId="27" fillId="0" borderId="0" xfId="0" applyNumberFormat="1" applyFont="1" applyAlignment="1">
      <alignment horizontal="left" vertical="center"/>
    </xf>
    <xf numFmtId="41" fontId="18" fillId="0" borderId="12" xfId="0" applyNumberFormat="1" applyFont="1" applyBorder="1" applyAlignment="1">
      <alignment horizontal="center" vertical="center" wrapText="1"/>
    </xf>
    <xf numFmtId="41" fontId="18" fillId="0" borderId="11" xfId="0" applyNumberFormat="1" applyFont="1" applyBorder="1" applyAlignment="1">
      <alignment horizontal="center" vertical="center" wrapText="1"/>
    </xf>
    <xf numFmtId="41" fontId="18" fillId="0" borderId="13" xfId="0" applyNumberFormat="1" applyFont="1" applyBorder="1" applyAlignment="1">
      <alignment horizontal="center" vertical="center" wrapText="1"/>
    </xf>
    <xf numFmtId="41" fontId="18" fillId="0" borderId="17" xfId="0" applyNumberFormat="1" applyFont="1" applyBorder="1" applyAlignment="1" quotePrefix="1">
      <alignment horizontal="center" vertical="center"/>
    </xf>
    <xf numFmtId="0" fontId="18" fillId="0" borderId="16" xfId="0" applyFont="1" applyBorder="1" applyAlignment="1">
      <alignment horizontal="center" vertical="center"/>
    </xf>
    <xf numFmtId="41" fontId="24" fillId="0" borderId="0" xfId="0" applyNumberFormat="1" applyFont="1" applyAlignment="1">
      <alignment horizontal="center" vertical="center"/>
    </xf>
    <xf numFmtId="41" fontId="18" fillId="0" borderId="17" xfId="0" applyNumberFormat="1" applyFont="1" applyBorder="1" applyAlignment="1">
      <alignment horizontal="center" vertical="center"/>
    </xf>
    <xf numFmtId="41" fontId="18" fillId="0" borderId="24" xfId="0" applyNumberFormat="1" applyFont="1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quotePrefix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24" fillId="0" borderId="0" xfId="0" applyFont="1" applyBorder="1" applyAlignment="1" quotePrefix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18" fillId="0" borderId="0" xfId="0" applyFont="1" applyAlignment="1" quotePrefix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/>
    </xf>
    <xf numFmtId="3" fontId="19" fillId="0" borderId="2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top"/>
    </xf>
    <xf numFmtId="0" fontId="20" fillId="0" borderId="0" xfId="0" applyFont="1" applyAlignment="1">
      <alignment horizontal="center"/>
    </xf>
    <xf numFmtId="0" fontId="1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18" fillId="0" borderId="0" xfId="0" applyFont="1" applyBorder="1" applyAlignment="1" quotePrefix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 quotePrefix="1">
      <alignment horizontal="center" vertical="center" wrapText="1"/>
    </xf>
    <xf numFmtId="0" fontId="7" fillId="0" borderId="2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macro_t91-3" xfId="33"/>
    <cellStyle name="Comma" xfId="34"/>
    <cellStyle name="Comma [0]" xfId="35"/>
    <cellStyle name="千分位_macro_t91-3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8</xdr:row>
      <xdr:rowOff>104775</xdr:rowOff>
    </xdr:from>
    <xdr:to>
      <xdr:col>16</xdr:col>
      <xdr:colOff>38100</xdr:colOff>
      <xdr:row>12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3867150" y="1914525"/>
          <a:ext cx="1428750" cy="5810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鄉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</a:rPr>
            <a:t>長</a:t>
          </a:r>
        </a:p>
      </xdr:txBody>
    </xdr:sp>
    <xdr:clientData/>
  </xdr:twoCellAnchor>
  <xdr:twoCellAnchor>
    <xdr:from>
      <xdr:col>13</xdr:col>
      <xdr:colOff>209550</xdr:colOff>
      <xdr:row>19</xdr:row>
      <xdr:rowOff>28575</xdr:rowOff>
    </xdr:from>
    <xdr:to>
      <xdr:col>14</xdr:col>
      <xdr:colOff>323850</xdr:colOff>
      <xdr:row>27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4410075" y="3514725"/>
          <a:ext cx="542925" cy="11049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社會課</a:t>
          </a:r>
        </a:p>
      </xdr:txBody>
    </xdr:sp>
    <xdr:clientData/>
  </xdr:twoCellAnchor>
  <xdr:twoCellAnchor>
    <xdr:from>
      <xdr:col>4</xdr:col>
      <xdr:colOff>381000</xdr:colOff>
      <xdr:row>13</xdr:row>
      <xdr:rowOff>28575</xdr:rowOff>
    </xdr:from>
    <xdr:to>
      <xdr:col>8</xdr:col>
      <xdr:colOff>0</xdr:colOff>
      <xdr:row>15</xdr:row>
      <xdr:rowOff>47625</xdr:rowOff>
    </xdr:to>
    <xdr:sp>
      <xdr:nvSpPr>
        <xdr:cNvPr id="3" name="Rectangle 3"/>
        <xdr:cNvSpPr>
          <a:spLocks/>
        </xdr:cNvSpPr>
      </xdr:nvSpPr>
      <xdr:spPr>
        <a:xfrm>
          <a:off x="1485900" y="2600325"/>
          <a:ext cx="1028700" cy="3238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秘書</a:t>
          </a:r>
        </a:p>
      </xdr:txBody>
    </xdr:sp>
    <xdr:clientData/>
  </xdr:twoCellAnchor>
  <xdr:twoCellAnchor>
    <xdr:from>
      <xdr:col>10</xdr:col>
      <xdr:colOff>123825</xdr:colOff>
      <xdr:row>19</xdr:row>
      <xdr:rowOff>9525</xdr:rowOff>
    </xdr:from>
    <xdr:to>
      <xdr:col>11</xdr:col>
      <xdr:colOff>285750</xdr:colOff>
      <xdr:row>27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3267075" y="3495675"/>
          <a:ext cx="590550" cy="11049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農業暨觀光</a:t>
          </a:r>
          <a:r>
            <a:rPr lang="en-US" cap="none" sz="2000" b="0" i="0" u="none" baseline="0">
              <a:solidFill>
                <a:srgbClr val="000000"/>
              </a:solidFill>
            </a:rPr>
            <a:t>課</a:t>
          </a:r>
        </a:p>
      </xdr:txBody>
    </xdr:sp>
    <xdr:clientData/>
  </xdr:twoCellAnchor>
  <xdr:twoCellAnchor>
    <xdr:from>
      <xdr:col>16</xdr:col>
      <xdr:colOff>85725</xdr:colOff>
      <xdr:row>19</xdr:row>
      <xdr:rowOff>9525</xdr:rowOff>
    </xdr:from>
    <xdr:to>
      <xdr:col>17</xdr:col>
      <xdr:colOff>161925</xdr:colOff>
      <xdr:row>27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5343525" y="3495675"/>
          <a:ext cx="504825" cy="11525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人事室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兼辦政風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7</xdr:col>
      <xdr:colOff>171450</xdr:colOff>
      <xdr:row>19</xdr:row>
      <xdr:rowOff>0</xdr:rowOff>
    </xdr:from>
    <xdr:to>
      <xdr:col>8</xdr:col>
      <xdr:colOff>304800</xdr:colOff>
      <xdr:row>27</xdr:row>
      <xdr:rowOff>38100</xdr:rowOff>
    </xdr:to>
    <xdr:sp>
      <xdr:nvSpPr>
        <xdr:cNvPr id="6" name="Rectangle 6"/>
        <xdr:cNvSpPr>
          <a:spLocks/>
        </xdr:cNvSpPr>
      </xdr:nvSpPr>
      <xdr:spPr>
        <a:xfrm>
          <a:off x="2257425" y="3486150"/>
          <a:ext cx="561975" cy="11430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財經課</a:t>
          </a:r>
        </a:p>
      </xdr:txBody>
    </xdr:sp>
    <xdr:clientData/>
  </xdr:twoCellAnchor>
  <xdr:twoCellAnchor>
    <xdr:from>
      <xdr:col>4</xdr:col>
      <xdr:colOff>133350</xdr:colOff>
      <xdr:row>18</xdr:row>
      <xdr:rowOff>142875</xdr:rowOff>
    </xdr:from>
    <xdr:to>
      <xdr:col>5</xdr:col>
      <xdr:colOff>285750</xdr:colOff>
      <xdr:row>27</xdr:row>
      <xdr:rowOff>38100</xdr:rowOff>
    </xdr:to>
    <xdr:sp>
      <xdr:nvSpPr>
        <xdr:cNvPr id="7" name="Rectangle 7"/>
        <xdr:cNvSpPr>
          <a:spLocks/>
        </xdr:cNvSpPr>
      </xdr:nvSpPr>
      <xdr:spPr>
        <a:xfrm>
          <a:off x="1238250" y="3476625"/>
          <a:ext cx="542925" cy="11525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民政課</a:t>
          </a:r>
        </a:p>
      </xdr:txBody>
    </xdr:sp>
    <xdr:clientData/>
  </xdr:twoCellAnchor>
  <xdr:twoCellAnchor>
    <xdr:from>
      <xdr:col>17</xdr:col>
      <xdr:colOff>409575</xdr:colOff>
      <xdr:row>19</xdr:row>
      <xdr:rowOff>0</xdr:rowOff>
    </xdr:from>
    <xdr:to>
      <xdr:col>19</xdr:col>
      <xdr:colOff>323850</xdr:colOff>
      <xdr:row>27</xdr:row>
      <xdr:rowOff>47625</xdr:rowOff>
    </xdr:to>
    <xdr:sp>
      <xdr:nvSpPr>
        <xdr:cNvPr id="8" name="Rectangle 8"/>
        <xdr:cNvSpPr>
          <a:spLocks/>
        </xdr:cNvSpPr>
      </xdr:nvSpPr>
      <xdr:spPr>
        <a:xfrm>
          <a:off x="6096000" y="3486150"/>
          <a:ext cx="542925" cy="11525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主計室</a:t>
          </a:r>
        </a:p>
      </xdr:txBody>
    </xdr:sp>
    <xdr:clientData/>
  </xdr:twoCellAnchor>
  <xdr:twoCellAnchor>
    <xdr:from>
      <xdr:col>20</xdr:col>
      <xdr:colOff>38100</xdr:colOff>
      <xdr:row>19</xdr:row>
      <xdr:rowOff>9525</xdr:rowOff>
    </xdr:from>
    <xdr:to>
      <xdr:col>22</xdr:col>
      <xdr:colOff>85725</xdr:colOff>
      <xdr:row>26</xdr:row>
      <xdr:rowOff>85725</xdr:rowOff>
    </xdr:to>
    <xdr:sp>
      <xdr:nvSpPr>
        <xdr:cNvPr id="9" name="Rectangle 9"/>
        <xdr:cNvSpPr>
          <a:spLocks/>
        </xdr:cNvSpPr>
      </xdr:nvSpPr>
      <xdr:spPr>
        <a:xfrm>
          <a:off x="6781800" y="3495675"/>
          <a:ext cx="676275" cy="10477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(</a:t>
          </a:r>
          <a:r>
            <a:rPr lang="en-US" cap="none" sz="1300" b="0" i="0" u="none" baseline="0">
              <a:solidFill>
                <a:srgbClr val="000000"/>
              </a:solidFill>
            </a:rPr>
            <a:t>附屬機關</a:t>
          </a:r>
          <a:r>
            <a:rPr lang="en-US" cap="none" sz="1300" b="0" i="0" u="none" baseline="0">
              <a:solidFill>
                <a:srgbClr val="000000"/>
              </a:solidFill>
            </a:rPr>
            <a:t>)
</a:t>
          </a:r>
          <a:r>
            <a:rPr lang="en-US" cap="none" sz="1300" b="0" i="0" u="none" baseline="0">
              <a:solidFill>
                <a:srgbClr val="000000"/>
              </a:solidFill>
            </a:rPr>
            <a:t>鄉立幼兒園</a:t>
          </a:r>
        </a:p>
      </xdr:txBody>
    </xdr:sp>
    <xdr:clientData/>
  </xdr:twoCellAnchor>
  <xdr:twoCellAnchor>
    <xdr:from>
      <xdr:col>22</xdr:col>
      <xdr:colOff>247650</xdr:colOff>
      <xdr:row>19</xdr:row>
      <xdr:rowOff>28575</xdr:rowOff>
    </xdr:from>
    <xdr:to>
      <xdr:col>24</xdr:col>
      <xdr:colOff>85725</xdr:colOff>
      <xdr:row>26</xdr:row>
      <xdr:rowOff>38100</xdr:rowOff>
    </xdr:to>
    <xdr:sp>
      <xdr:nvSpPr>
        <xdr:cNvPr id="10" name="Rectangle 10"/>
        <xdr:cNvSpPr>
          <a:spLocks/>
        </xdr:cNvSpPr>
      </xdr:nvSpPr>
      <xdr:spPr>
        <a:xfrm>
          <a:off x="7620000" y="3514725"/>
          <a:ext cx="695325" cy="9810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(</a:t>
          </a:r>
          <a:r>
            <a:rPr lang="en-US" cap="none" sz="1300" b="0" i="0" u="none" baseline="0">
              <a:solidFill>
                <a:srgbClr val="000000"/>
              </a:solidFill>
            </a:rPr>
            <a:t>附屬機關</a:t>
          </a:r>
          <a:r>
            <a:rPr lang="en-US" cap="none" sz="1300" b="0" i="0" u="none" baseline="0">
              <a:solidFill>
                <a:srgbClr val="000000"/>
              </a:solidFill>
            </a:rPr>
            <a:t>)
</a:t>
          </a:r>
          <a:r>
            <a:rPr lang="en-US" cap="none" sz="1300" b="0" i="0" u="none" baseline="0">
              <a:solidFill>
                <a:srgbClr val="000000"/>
              </a:solidFill>
            </a:rPr>
            <a:t>鄉立圖書館</a:t>
          </a:r>
        </a:p>
      </xdr:txBody>
    </xdr:sp>
    <xdr:clientData/>
  </xdr:twoCellAnchor>
  <xdr:twoCellAnchor>
    <xdr:from>
      <xdr:col>14</xdr:col>
      <xdr:colOff>28575</xdr:colOff>
      <xdr:row>12</xdr:row>
      <xdr:rowOff>104775</xdr:rowOff>
    </xdr:from>
    <xdr:to>
      <xdr:col>14</xdr:col>
      <xdr:colOff>28575</xdr:colOff>
      <xdr:row>16</xdr:row>
      <xdr:rowOff>28575</xdr:rowOff>
    </xdr:to>
    <xdr:sp>
      <xdr:nvSpPr>
        <xdr:cNvPr id="11" name="Line 11"/>
        <xdr:cNvSpPr>
          <a:spLocks/>
        </xdr:cNvSpPr>
      </xdr:nvSpPr>
      <xdr:spPr>
        <a:xfrm flipH="1">
          <a:off x="4657725" y="25241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114300</xdr:rowOff>
    </xdr:from>
    <xdr:to>
      <xdr:col>14</xdr:col>
      <xdr:colOff>9525</xdr:colOff>
      <xdr:row>14</xdr:row>
      <xdr:rowOff>9525</xdr:rowOff>
    </xdr:to>
    <xdr:sp>
      <xdr:nvSpPr>
        <xdr:cNvPr id="12" name="Line 12"/>
        <xdr:cNvSpPr>
          <a:spLocks/>
        </xdr:cNvSpPr>
      </xdr:nvSpPr>
      <xdr:spPr>
        <a:xfrm flipV="1">
          <a:off x="2524125" y="2686050"/>
          <a:ext cx="21145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95250</xdr:colOff>
      <xdr:row>20</xdr:row>
      <xdr:rowOff>9525</xdr:rowOff>
    </xdr:from>
    <xdr:to>
      <xdr:col>1</xdr:col>
      <xdr:colOff>123825</xdr:colOff>
      <xdr:row>24</xdr:row>
      <xdr:rowOff>95250</xdr:rowOff>
    </xdr:to>
    <xdr:sp>
      <xdr:nvSpPr>
        <xdr:cNvPr id="13" name="Rectangle 13"/>
        <xdr:cNvSpPr>
          <a:spLocks/>
        </xdr:cNvSpPr>
      </xdr:nvSpPr>
      <xdr:spPr>
        <a:xfrm>
          <a:off x="95250" y="3648075"/>
          <a:ext cx="457200" cy="6381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研考</a:t>
          </a:r>
        </a:p>
      </xdr:txBody>
    </xdr:sp>
    <xdr:clientData/>
  </xdr:twoCellAnchor>
  <xdr:twoCellAnchor>
    <xdr:from>
      <xdr:col>1</xdr:col>
      <xdr:colOff>295275</xdr:colOff>
      <xdr:row>20</xdr:row>
      <xdr:rowOff>28575</xdr:rowOff>
    </xdr:from>
    <xdr:to>
      <xdr:col>4</xdr:col>
      <xdr:colOff>85725</xdr:colOff>
      <xdr:row>25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723900" y="3667125"/>
          <a:ext cx="466725" cy="6572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總務</a:t>
          </a:r>
        </a:p>
      </xdr:txBody>
    </xdr:sp>
    <xdr:clientData/>
  </xdr:twoCellAnchor>
  <xdr:twoCellAnchor>
    <xdr:from>
      <xdr:col>5</xdr:col>
      <xdr:colOff>28575</xdr:colOff>
      <xdr:row>16</xdr:row>
      <xdr:rowOff>38100</xdr:rowOff>
    </xdr:from>
    <xdr:to>
      <xdr:col>5</xdr:col>
      <xdr:colOff>28575</xdr:colOff>
      <xdr:row>18</xdr:row>
      <xdr:rowOff>142875</xdr:rowOff>
    </xdr:to>
    <xdr:sp>
      <xdr:nvSpPr>
        <xdr:cNvPr id="15" name="Line 15"/>
        <xdr:cNvSpPr>
          <a:spLocks/>
        </xdr:cNvSpPr>
      </xdr:nvSpPr>
      <xdr:spPr>
        <a:xfrm flipV="1">
          <a:off x="1524000" y="30670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28575</xdr:colOff>
      <xdr:row>16</xdr:row>
      <xdr:rowOff>28575</xdr:rowOff>
    </xdr:from>
    <xdr:to>
      <xdr:col>23</xdr:col>
      <xdr:colOff>114300</xdr:colOff>
      <xdr:row>16</xdr:row>
      <xdr:rowOff>28575</xdr:rowOff>
    </xdr:to>
    <xdr:sp>
      <xdr:nvSpPr>
        <xdr:cNvPr id="16" name="Line 16"/>
        <xdr:cNvSpPr>
          <a:spLocks/>
        </xdr:cNvSpPr>
      </xdr:nvSpPr>
      <xdr:spPr>
        <a:xfrm flipV="1">
          <a:off x="1524000" y="3057525"/>
          <a:ext cx="63912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38100</xdr:rowOff>
    </xdr:from>
    <xdr:to>
      <xdr:col>8</xdr:col>
      <xdr:colOff>9525</xdr:colOff>
      <xdr:row>19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2524125" y="30670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47625</xdr:colOff>
      <xdr:row>16</xdr:row>
      <xdr:rowOff>38100</xdr:rowOff>
    </xdr:from>
    <xdr:to>
      <xdr:col>11</xdr:col>
      <xdr:colOff>47625</xdr:colOff>
      <xdr:row>19</xdr:row>
      <xdr:rowOff>9525</xdr:rowOff>
    </xdr:to>
    <xdr:sp>
      <xdr:nvSpPr>
        <xdr:cNvPr id="18" name="Line 18"/>
        <xdr:cNvSpPr>
          <a:spLocks/>
        </xdr:cNvSpPr>
      </xdr:nvSpPr>
      <xdr:spPr>
        <a:xfrm flipV="1">
          <a:off x="3619500" y="30670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28575</xdr:colOff>
      <xdr:row>16</xdr:row>
      <xdr:rowOff>28575</xdr:rowOff>
    </xdr:from>
    <xdr:to>
      <xdr:col>14</xdr:col>
      <xdr:colOff>28575</xdr:colOff>
      <xdr:row>19</xdr:row>
      <xdr:rowOff>19050</xdr:rowOff>
    </xdr:to>
    <xdr:sp>
      <xdr:nvSpPr>
        <xdr:cNvPr id="19" name="Line 19"/>
        <xdr:cNvSpPr>
          <a:spLocks/>
        </xdr:cNvSpPr>
      </xdr:nvSpPr>
      <xdr:spPr>
        <a:xfrm flipH="1" flipV="1">
          <a:off x="4657725" y="30575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295275</xdr:colOff>
      <xdr:row>16</xdr:row>
      <xdr:rowOff>38100</xdr:rowOff>
    </xdr:from>
    <xdr:to>
      <xdr:col>16</xdr:col>
      <xdr:colOff>295275</xdr:colOff>
      <xdr:row>18</xdr:row>
      <xdr:rowOff>142875</xdr:rowOff>
    </xdr:to>
    <xdr:sp>
      <xdr:nvSpPr>
        <xdr:cNvPr id="20" name="Line 20"/>
        <xdr:cNvSpPr>
          <a:spLocks/>
        </xdr:cNvSpPr>
      </xdr:nvSpPr>
      <xdr:spPr>
        <a:xfrm flipH="1" flipV="1">
          <a:off x="5553075" y="30670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28575</xdr:colOff>
      <xdr:row>16</xdr:row>
      <xdr:rowOff>38100</xdr:rowOff>
    </xdr:from>
    <xdr:to>
      <xdr:col>19</xdr:col>
      <xdr:colOff>28575</xdr:colOff>
      <xdr:row>18</xdr:row>
      <xdr:rowOff>142875</xdr:rowOff>
    </xdr:to>
    <xdr:sp>
      <xdr:nvSpPr>
        <xdr:cNvPr id="21" name="Line 21"/>
        <xdr:cNvSpPr>
          <a:spLocks/>
        </xdr:cNvSpPr>
      </xdr:nvSpPr>
      <xdr:spPr>
        <a:xfrm flipV="1">
          <a:off x="6343650" y="30670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371475</xdr:colOff>
      <xdr:row>16</xdr:row>
      <xdr:rowOff>28575</xdr:rowOff>
    </xdr:from>
    <xdr:to>
      <xdr:col>20</xdr:col>
      <xdr:colOff>371475</xdr:colOff>
      <xdr:row>19</xdr:row>
      <xdr:rowOff>28575</xdr:rowOff>
    </xdr:to>
    <xdr:sp>
      <xdr:nvSpPr>
        <xdr:cNvPr id="22" name="Line 22"/>
        <xdr:cNvSpPr>
          <a:spLocks/>
        </xdr:cNvSpPr>
      </xdr:nvSpPr>
      <xdr:spPr>
        <a:xfrm flipV="1">
          <a:off x="7115175" y="30575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123825</xdr:colOff>
      <xdr:row>16</xdr:row>
      <xdr:rowOff>28575</xdr:rowOff>
    </xdr:from>
    <xdr:to>
      <xdr:col>23</xdr:col>
      <xdr:colOff>123825</xdr:colOff>
      <xdr:row>19</xdr:row>
      <xdr:rowOff>28575</xdr:rowOff>
    </xdr:to>
    <xdr:sp>
      <xdr:nvSpPr>
        <xdr:cNvPr id="23" name="Line 23"/>
        <xdr:cNvSpPr>
          <a:spLocks/>
        </xdr:cNvSpPr>
      </xdr:nvSpPr>
      <xdr:spPr>
        <a:xfrm flipH="1" flipV="1">
          <a:off x="7924800" y="30575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295275</xdr:colOff>
      <xdr:row>17</xdr:row>
      <xdr:rowOff>104775</xdr:rowOff>
    </xdr:from>
    <xdr:to>
      <xdr:col>0</xdr:col>
      <xdr:colOff>295275</xdr:colOff>
      <xdr:row>19</xdr:row>
      <xdr:rowOff>123825</xdr:rowOff>
    </xdr:to>
    <xdr:sp>
      <xdr:nvSpPr>
        <xdr:cNvPr id="24" name="Line 24"/>
        <xdr:cNvSpPr>
          <a:spLocks/>
        </xdr:cNvSpPr>
      </xdr:nvSpPr>
      <xdr:spPr>
        <a:xfrm flipV="1">
          <a:off x="295275" y="32861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66675</xdr:colOff>
      <xdr:row>17</xdr:row>
      <xdr:rowOff>114300</xdr:rowOff>
    </xdr:from>
    <xdr:to>
      <xdr:col>2</xdr:col>
      <xdr:colOff>66675</xdr:colOff>
      <xdr:row>20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923925" y="32956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304800</xdr:colOff>
      <xdr:row>17</xdr:row>
      <xdr:rowOff>104775</xdr:rowOff>
    </xdr:from>
    <xdr:to>
      <xdr:col>2</xdr:col>
      <xdr:colOff>76200</xdr:colOff>
      <xdr:row>17</xdr:row>
      <xdr:rowOff>104775</xdr:rowOff>
    </xdr:to>
    <xdr:sp>
      <xdr:nvSpPr>
        <xdr:cNvPr id="26" name="Line 26"/>
        <xdr:cNvSpPr>
          <a:spLocks/>
        </xdr:cNvSpPr>
      </xdr:nvSpPr>
      <xdr:spPr>
        <a:xfrm>
          <a:off x="304800" y="32861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190500</xdr:colOff>
      <xdr:row>13</xdr:row>
      <xdr:rowOff>104775</xdr:rowOff>
    </xdr:from>
    <xdr:to>
      <xdr:col>4</xdr:col>
      <xdr:colOff>342900</xdr:colOff>
      <xdr:row>14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619125" y="2676525"/>
          <a:ext cx="8286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200025</xdr:colOff>
      <xdr:row>14</xdr:row>
      <xdr:rowOff>9525</xdr:rowOff>
    </xdr:from>
    <xdr:to>
      <xdr:col>1</xdr:col>
      <xdr:colOff>200025</xdr:colOff>
      <xdr:row>17</xdr:row>
      <xdr:rowOff>85725</xdr:rowOff>
    </xdr:to>
    <xdr:sp>
      <xdr:nvSpPr>
        <xdr:cNvPr id="28" name="Line 28"/>
        <xdr:cNvSpPr>
          <a:spLocks/>
        </xdr:cNvSpPr>
      </xdr:nvSpPr>
      <xdr:spPr>
        <a:xfrm flipV="1">
          <a:off x="628650" y="27336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114300</xdr:rowOff>
    </xdr:from>
    <xdr:to>
      <xdr:col>0</xdr:col>
      <xdr:colOff>304800</xdr:colOff>
      <xdr:row>26</xdr:row>
      <xdr:rowOff>104775</xdr:rowOff>
    </xdr:to>
    <xdr:sp>
      <xdr:nvSpPr>
        <xdr:cNvPr id="29" name="Line 29"/>
        <xdr:cNvSpPr>
          <a:spLocks/>
        </xdr:cNvSpPr>
      </xdr:nvSpPr>
      <xdr:spPr>
        <a:xfrm>
          <a:off x="304800" y="43053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28575</xdr:rowOff>
    </xdr:from>
    <xdr:to>
      <xdr:col>3</xdr:col>
      <xdr:colOff>0</xdr:colOff>
      <xdr:row>27</xdr:row>
      <xdr:rowOff>0</xdr:rowOff>
    </xdr:to>
    <xdr:sp>
      <xdr:nvSpPr>
        <xdr:cNvPr id="30" name="Line 30"/>
        <xdr:cNvSpPr>
          <a:spLocks/>
        </xdr:cNvSpPr>
      </xdr:nvSpPr>
      <xdr:spPr>
        <a:xfrm>
          <a:off x="981075" y="43529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352425</xdr:colOff>
      <xdr:row>27</xdr:row>
      <xdr:rowOff>85725</xdr:rowOff>
    </xdr:from>
    <xdr:to>
      <xdr:col>16</xdr:col>
      <xdr:colOff>352425</xdr:colOff>
      <xdr:row>30</xdr:row>
      <xdr:rowOff>28575</xdr:rowOff>
    </xdr:to>
    <xdr:sp>
      <xdr:nvSpPr>
        <xdr:cNvPr id="31" name="Line 31"/>
        <xdr:cNvSpPr>
          <a:spLocks/>
        </xdr:cNvSpPr>
      </xdr:nvSpPr>
      <xdr:spPr>
        <a:xfrm flipH="1">
          <a:off x="5610225" y="46767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104775</xdr:colOff>
      <xdr:row>27</xdr:row>
      <xdr:rowOff>66675</xdr:rowOff>
    </xdr:from>
    <xdr:to>
      <xdr:col>19</xdr:col>
      <xdr:colOff>104775</xdr:colOff>
      <xdr:row>30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6419850" y="46577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419100</xdr:colOff>
      <xdr:row>26</xdr:row>
      <xdr:rowOff>114300</xdr:rowOff>
    </xdr:from>
    <xdr:to>
      <xdr:col>20</xdr:col>
      <xdr:colOff>419100</xdr:colOff>
      <xdr:row>30</xdr:row>
      <xdr:rowOff>76200</xdr:rowOff>
    </xdr:to>
    <xdr:sp>
      <xdr:nvSpPr>
        <xdr:cNvPr id="33" name="Line 33"/>
        <xdr:cNvSpPr>
          <a:spLocks/>
        </xdr:cNvSpPr>
      </xdr:nvSpPr>
      <xdr:spPr>
        <a:xfrm>
          <a:off x="7162800" y="45720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257175</xdr:colOff>
      <xdr:row>26</xdr:row>
      <xdr:rowOff>28575</xdr:rowOff>
    </xdr:from>
    <xdr:to>
      <xdr:col>23</xdr:col>
      <xdr:colOff>257175</xdr:colOff>
      <xdr:row>30</xdr:row>
      <xdr:rowOff>9525</xdr:rowOff>
    </xdr:to>
    <xdr:sp>
      <xdr:nvSpPr>
        <xdr:cNvPr id="34" name="Line 34"/>
        <xdr:cNvSpPr>
          <a:spLocks/>
        </xdr:cNvSpPr>
      </xdr:nvSpPr>
      <xdr:spPr>
        <a:xfrm>
          <a:off x="8058150" y="44862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27</xdr:row>
      <xdr:rowOff>76200</xdr:rowOff>
    </xdr:from>
    <xdr:to>
      <xdr:col>1</xdr:col>
      <xdr:colOff>304800</xdr:colOff>
      <xdr:row>37</xdr:row>
      <xdr:rowOff>28575</xdr:rowOff>
    </xdr:to>
    <xdr:sp>
      <xdr:nvSpPr>
        <xdr:cNvPr id="35" name="Rectangle 35"/>
        <xdr:cNvSpPr>
          <a:spLocks/>
        </xdr:cNvSpPr>
      </xdr:nvSpPr>
      <xdr:spPr>
        <a:xfrm>
          <a:off x="47625" y="4667250"/>
          <a:ext cx="685800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研究發展為民服務公文管制資訊管理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國家賠償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342900</xdr:colOff>
      <xdr:row>27</xdr:row>
      <xdr:rowOff>9525</xdr:rowOff>
    </xdr:from>
    <xdr:to>
      <xdr:col>4</xdr:col>
      <xdr:colOff>76200</xdr:colOff>
      <xdr:row>30</xdr:row>
      <xdr:rowOff>95250</xdr:rowOff>
    </xdr:to>
    <xdr:sp>
      <xdr:nvSpPr>
        <xdr:cNvPr id="36" name="Rectangle 36"/>
        <xdr:cNvSpPr>
          <a:spLocks/>
        </xdr:cNvSpPr>
      </xdr:nvSpPr>
      <xdr:spPr>
        <a:xfrm>
          <a:off x="771525" y="4600575"/>
          <a:ext cx="4095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庶務</a:t>
          </a:r>
        </a:p>
      </xdr:txBody>
    </xdr:sp>
    <xdr:clientData/>
  </xdr:twoCellAnchor>
  <xdr:twoCellAnchor>
    <xdr:from>
      <xdr:col>4</xdr:col>
      <xdr:colOff>285750</xdr:colOff>
      <xdr:row>30</xdr:row>
      <xdr:rowOff>66675</xdr:rowOff>
    </xdr:from>
    <xdr:to>
      <xdr:col>7</xdr:col>
      <xdr:colOff>85725</xdr:colOff>
      <xdr:row>35</xdr:row>
      <xdr:rowOff>66675</xdr:rowOff>
    </xdr:to>
    <xdr:sp>
      <xdr:nvSpPr>
        <xdr:cNvPr id="37" name="Rectangle 37"/>
        <xdr:cNvSpPr>
          <a:spLocks/>
        </xdr:cNvSpPr>
      </xdr:nvSpPr>
      <xdr:spPr>
        <a:xfrm>
          <a:off x="1390650" y="5057775"/>
          <a:ext cx="7810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原住民族就業、創業、住宅改善</a:t>
          </a:r>
        </a:p>
      </xdr:txBody>
    </xdr:sp>
    <xdr:clientData/>
  </xdr:twoCellAnchor>
  <xdr:twoCellAnchor>
    <xdr:from>
      <xdr:col>7</xdr:col>
      <xdr:colOff>285750</xdr:colOff>
      <xdr:row>30</xdr:row>
      <xdr:rowOff>9525</xdr:rowOff>
    </xdr:from>
    <xdr:to>
      <xdr:col>9</xdr:col>
      <xdr:colOff>161925</xdr:colOff>
      <xdr:row>38</xdr:row>
      <xdr:rowOff>28575</xdr:rowOff>
    </xdr:to>
    <xdr:sp>
      <xdr:nvSpPr>
        <xdr:cNvPr id="38" name="Rectangle 38"/>
        <xdr:cNvSpPr>
          <a:spLocks/>
        </xdr:cNvSpPr>
      </xdr:nvSpPr>
      <xdr:spPr>
        <a:xfrm>
          <a:off x="2371725" y="5000625"/>
          <a:ext cx="733425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工商登記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原住民創業貸款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建築管理違章查報</a:t>
          </a:r>
        </a:p>
      </xdr:txBody>
    </xdr:sp>
    <xdr:clientData/>
  </xdr:twoCellAnchor>
  <xdr:twoCellAnchor>
    <xdr:from>
      <xdr:col>10</xdr:col>
      <xdr:colOff>295275</xdr:colOff>
      <xdr:row>28</xdr:row>
      <xdr:rowOff>19050</xdr:rowOff>
    </xdr:from>
    <xdr:to>
      <xdr:col>13</xdr:col>
      <xdr:colOff>76200</xdr:colOff>
      <xdr:row>46</xdr:row>
      <xdr:rowOff>38100</xdr:rowOff>
    </xdr:to>
    <xdr:sp>
      <xdr:nvSpPr>
        <xdr:cNvPr id="39" name="Rectangle 39"/>
        <xdr:cNvSpPr>
          <a:spLocks/>
        </xdr:cNvSpPr>
      </xdr:nvSpPr>
      <xdr:spPr>
        <a:xfrm>
          <a:off x="3438525" y="4743450"/>
          <a:ext cx="838200" cy="2419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保留地管理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保留地使用查報與取締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土地超限利用業務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土地登記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山坡地管理、非都市土地管理、土地可利用限度查定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   </a:t>
          </a:r>
        </a:p>
      </xdr:txBody>
    </xdr:sp>
    <xdr:clientData/>
  </xdr:twoCellAnchor>
  <xdr:twoCellAnchor>
    <xdr:from>
      <xdr:col>13</xdr:col>
      <xdr:colOff>333375</xdr:colOff>
      <xdr:row>30</xdr:row>
      <xdr:rowOff>9525</xdr:rowOff>
    </xdr:from>
    <xdr:to>
      <xdr:col>16</xdr:col>
      <xdr:colOff>0</xdr:colOff>
      <xdr:row>36</xdr:row>
      <xdr:rowOff>76200</xdr:rowOff>
    </xdr:to>
    <xdr:sp>
      <xdr:nvSpPr>
        <xdr:cNvPr id="40" name="Rectangle 40"/>
        <xdr:cNvSpPr>
          <a:spLocks/>
        </xdr:cNvSpPr>
      </xdr:nvSpPr>
      <xdr:spPr>
        <a:xfrm>
          <a:off x="4533900" y="5000625"/>
          <a:ext cx="72390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國民體育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公文登記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檔案管理</a:t>
          </a:r>
        </a:p>
      </xdr:txBody>
    </xdr:sp>
    <xdr:clientData/>
  </xdr:twoCellAnchor>
  <xdr:twoCellAnchor>
    <xdr:from>
      <xdr:col>16</xdr:col>
      <xdr:colOff>123825</xdr:colOff>
      <xdr:row>30</xdr:row>
      <xdr:rowOff>28575</xdr:rowOff>
    </xdr:from>
    <xdr:to>
      <xdr:col>17</xdr:col>
      <xdr:colOff>381000</xdr:colOff>
      <xdr:row>45</xdr:row>
      <xdr:rowOff>114300</xdr:rowOff>
    </xdr:to>
    <xdr:sp>
      <xdr:nvSpPr>
        <xdr:cNvPr id="41" name="Rectangle 41"/>
        <xdr:cNvSpPr>
          <a:spLocks/>
        </xdr:cNvSpPr>
      </xdr:nvSpPr>
      <xdr:spPr>
        <a:xfrm>
          <a:off x="5381625" y="5019675"/>
          <a:ext cx="685800" cy="2085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組織編制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職務歸系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任免遷調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銓審動態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考核獎懲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訓練進修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待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遇福利退休撫卹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人事資料管理</a:t>
          </a:r>
        </a:p>
      </xdr:txBody>
    </xdr:sp>
    <xdr:clientData/>
  </xdr:twoCellAnchor>
  <xdr:twoCellAnchor>
    <xdr:from>
      <xdr:col>18</xdr:col>
      <xdr:colOff>123825</xdr:colOff>
      <xdr:row>30</xdr:row>
      <xdr:rowOff>66675</xdr:rowOff>
    </xdr:from>
    <xdr:to>
      <xdr:col>19</xdr:col>
      <xdr:colOff>333375</xdr:colOff>
      <xdr:row>40</xdr:row>
      <xdr:rowOff>38100</xdr:rowOff>
    </xdr:to>
    <xdr:sp>
      <xdr:nvSpPr>
        <xdr:cNvPr id="42" name="Rectangle 42"/>
        <xdr:cNvSpPr>
          <a:spLocks/>
        </xdr:cNvSpPr>
      </xdr:nvSpPr>
      <xdr:spPr>
        <a:xfrm>
          <a:off x="6238875" y="5057775"/>
          <a:ext cx="409575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歲計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會計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審核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統計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20</xdr:col>
      <xdr:colOff>38100</xdr:colOff>
      <xdr:row>30</xdr:row>
      <xdr:rowOff>38100</xdr:rowOff>
    </xdr:from>
    <xdr:to>
      <xdr:col>22</xdr:col>
      <xdr:colOff>85725</xdr:colOff>
      <xdr:row>36</xdr:row>
      <xdr:rowOff>47625</xdr:rowOff>
    </xdr:to>
    <xdr:sp>
      <xdr:nvSpPr>
        <xdr:cNvPr id="43" name="Rectangle 43"/>
        <xdr:cNvSpPr>
          <a:spLocks/>
        </xdr:cNvSpPr>
      </xdr:nvSpPr>
      <xdr:spPr>
        <a:xfrm>
          <a:off x="6781800" y="5029200"/>
          <a:ext cx="6762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幼兒保育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幼兒福利</a:t>
          </a:r>
        </a:p>
      </xdr:txBody>
    </xdr:sp>
    <xdr:clientData/>
  </xdr:twoCellAnchor>
  <xdr:twoCellAnchor>
    <xdr:from>
      <xdr:col>22</xdr:col>
      <xdr:colOff>200025</xdr:colOff>
      <xdr:row>29</xdr:row>
      <xdr:rowOff>114300</xdr:rowOff>
    </xdr:from>
    <xdr:to>
      <xdr:col>24</xdr:col>
      <xdr:colOff>85725</xdr:colOff>
      <xdr:row>39</xdr:row>
      <xdr:rowOff>66675</xdr:rowOff>
    </xdr:to>
    <xdr:sp>
      <xdr:nvSpPr>
        <xdr:cNvPr id="44" name="Rectangle 44"/>
        <xdr:cNvSpPr>
          <a:spLocks/>
        </xdr:cNvSpPr>
      </xdr:nvSpPr>
      <xdr:spPr>
        <a:xfrm>
          <a:off x="7572375" y="4972050"/>
          <a:ext cx="742950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圖書管理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藝文推廣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展演藝術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文化資產</a:t>
          </a:r>
        </a:p>
      </xdr:txBody>
    </xdr:sp>
    <xdr:clientData/>
  </xdr:twoCellAnchor>
  <xdr:twoCellAnchor>
    <xdr:from>
      <xdr:col>7</xdr:col>
      <xdr:colOff>295275</xdr:colOff>
      <xdr:row>41</xdr:row>
      <xdr:rowOff>28575</xdr:rowOff>
    </xdr:from>
    <xdr:to>
      <xdr:col>10</xdr:col>
      <xdr:colOff>47625</xdr:colOff>
      <xdr:row>47</xdr:row>
      <xdr:rowOff>76200</xdr:rowOff>
    </xdr:to>
    <xdr:sp>
      <xdr:nvSpPr>
        <xdr:cNvPr id="45" name="Rectangle 45"/>
        <xdr:cNvSpPr>
          <a:spLocks/>
        </xdr:cNvSpPr>
      </xdr:nvSpPr>
      <xdr:spPr>
        <a:xfrm>
          <a:off x="2381250" y="6486525"/>
          <a:ext cx="80962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土木與水利工程、路燈管理</a:t>
          </a:r>
        </a:p>
      </xdr:txBody>
    </xdr:sp>
    <xdr:clientData/>
  </xdr:twoCellAnchor>
  <xdr:twoCellAnchor>
    <xdr:from>
      <xdr:col>4</xdr:col>
      <xdr:colOff>285750</xdr:colOff>
      <xdr:row>37</xdr:row>
      <xdr:rowOff>38100</xdr:rowOff>
    </xdr:from>
    <xdr:to>
      <xdr:col>7</xdr:col>
      <xdr:colOff>85725</xdr:colOff>
      <xdr:row>41</xdr:row>
      <xdr:rowOff>19050</xdr:rowOff>
    </xdr:to>
    <xdr:sp>
      <xdr:nvSpPr>
        <xdr:cNvPr id="46" name="Rectangle 46"/>
        <xdr:cNvSpPr>
          <a:spLocks/>
        </xdr:cNvSpPr>
      </xdr:nvSpPr>
      <xdr:spPr>
        <a:xfrm>
          <a:off x="1390650" y="5962650"/>
          <a:ext cx="7810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公共造產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公墓管理</a:t>
          </a:r>
        </a:p>
      </xdr:txBody>
    </xdr:sp>
    <xdr:clientData/>
  </xdr:twoCellAnchor>
  <xdr:twoCellAnchor>
    <xdr:from>
      <xdr:col>4</xdr:col>
      <xdr:colOff>161925</xdr:colOff>
      <xdr:row>27</xdr:row>
      <xdr:rowOff>28575</xdr:rowOff>
    </xdr:from>
    <xdr:to>
      <xdr:col>4</xdr:col>
      <xdr:colOff>161925</xdr:colOff>
      <xdr:row>56</xdr:row>
      <xdr:rowOff>47625</xdr:rowOff>
    </xdr:to>
    <xdr:sp>
      <xdr:nvSpPr>
        <xdr:cNvPr id="47" name="Line 47"/>
        <xdr:cNvSpPr>
          <a:spLocks/>
        </xdr:cNvSpPr>
      </xdr:nvSpPr>
      <xdr:spPr>
        <a:xfrm>
          <a:off x="1266825" y="4619625"/>
          <a:ext cx="0" cy="398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200025</xdr:colOff>
      <xdr:row>27</xdr:row>
      <xdr:rowOff>28575</xdr:rowOff>
    </xdr:from>
    <xdr:to>
      <xdr:col>7</xdr:col>
      <xdr:colOff>200025</xdr:colOff>
      <xdr:row>44</xdr:row>
      <xdr:rowOff>38100</xdr:rowOff>
    </xdr:to>
    <xdr:sp>
      <xdr:nvSpPr>
        <xdr:cNvPr id="48" name="Line 48"/>
        <xdr:cNvSpPr>
          <a:spLocks/>
        </xdr:cNvSpPr>
      </xdr:nvSpPr>
      <xdr:spPr>
        <a:xfrm flipH="1">
          <a:off x="2286000" y="4619625"/>
          <a:ext cx="0" cy="227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247650</xdr:colOff>
      <xdr:row>43</xdr:row>
      <xdr:rowOff>66675</xdr:rowOff>
    </xdr:from>
    <xdr:to>
      <xdr:col>7</xdr:col>
      <xdr:colOff>123825</xdr:colOff>
      <xdr:row>50</xdr:row>
      <xdr:rowOff>9525</xdr:rowOff>
    </xdr:to>
    <xdr:sp>
      <xdr:nvSpPr>
        <xdr:cNvPr id="49" name="Rectangle 49"/>
        <xdr:cNvSpPr>
          <a:spLocks/>
        </xdr:cNvSpPr>
      </xdr:nvSpPr>
      <xdr:spPr>
        <a:xfrm>
          <a:off x="1352550" y="6791325"/>
          <a:ext cx="857250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原住民族技能檢定、人才獎助、語言認證</a:t>
          </a:r>
        </a:p>
      </xdr:txBody>
    </xdr:sp>
    <xdr:clientData/>
  </xdr:twoCellAnchor>
  <xdr:twoCellAnchor>
    <xdr:from>
      <xdr:col>4</xdr:col>
      <xdr:colOff>247650</xdr:colOff>
      <xdr:row>51</xdr:row>
      <xdr:rowOff>152400</xdr:rowOff>
    </xdr:from>
    <xdr:to>
      <xdr:col>7</xdr:col>
      <xdr:colOff>28575</xdr:colOff>
      <xdr:row>58</xdr:row>
      <xdr:rowOff>28575</xdr:rowOff>
    </xdr:to>
    <xdr:sp>
      <xdr:nvSpPr>
        <xdr:cNvPr id="50" name="Rectangle 50"/>
        <xdr:cNvSpPr>
          <a:spLocks/>
        </xdr:cNvSpPr>
      </xdr:nvSpPr>
      <xdr:spPr>
        <a:xfrm>
          <a:off x="1352550" y="7943850"/>
          <a:ext cx="762000" cy="942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調解與法治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公職人員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選舉罷免</a:t>
          </a:r>
        </a:p>
      </xdr:txBody>
    </xdr:sp>
    <xdr:clientData/>
  </xdr:twoCellAnchor>
  <xdr:twoCellAnchor>
    <xdr:from>
      <xdr:col>4</xdr:col>
      <xdr:colOff>161925</xdr:colOff>
      <xdr:row>56</xdr:row>
      <xdr:rowOff>47625</xdr:rowOff>
    </xdr:from>
    <xdr:to>
      <xdr:col>4</xdr:col>
      <xdr:colOff>247650</xdr:colOff>
      <xdr:row>56</xdr:row>
      <xdr:rowOff>47625</xdr:rowOff>
    </xdr:to>
    <xdr:sp>
      <xdr:nvSpPr>
        <xdr:cNvPr id="51" name="Line 51"/>
        <xdr:cNvSpPr>
          <a:spLocks/>
        </xdr:cNvSpPr>
      </xdr:nvSpPr>
      <xdr:spPr>
        <a:xfrm>
          <a:off x="1266825" y="86010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180975</xdr:colOff>
      <xdr:row>39</xdr:row>
      <xdr:rowOff>38100</xdr:rowOff>
    </xdr:from>
    <xdr:to>
      <xdr:col>4</xdr:col>
      <xdr:colOff>276225</xdr:colOff>
      <xdr:row>39</xdr:row>
      <xdr:rowOff>38100</xdr:rowOff>
    </xdr:to>
    <xdr:sp>
      <xdr:nvSpPr>
        <xdr:cNvPr id="52" name="Line 52"/>
        <xdr:cNvSpPr>
          <a:spLocks/>
        </xdr:cNvSpPr>
      </xdr:nvSpPr>
      <xdr:spPr>
        <a:xfrm>
          <a:off x="1285875" y="6229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180975</xdr:colOff>
      <xdr:row>47</xdr:row>
      <xdr:rowOff>0</xdr:rowOff>
    </xdr:from>
    <xdr:to>
      <xdr:col>4</xdr:col>
      <xdr:colOff>228600</xdr:colOff>
      <xdr:row>47</xdr:row>
      <xdr:rowOff>0</xdr:rowOff>
    </xdr:to>
    <xdr:sp>
      <xdr:nvSpPr>
        <xdr:cNvPr id="53" name="Line 53"/>
        <xdr:cNvSpPr>
          <a:spLocks/>
        </xdr:cNvSpPr>
      </xdr:nvSpPr>
      <xdr:spPr>
        <a:xfrm>
          <a:off x="1285875" y="72580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180975</xdr:colOff>
      <xdr:row>32</xdr:row>
      <xdr:rowOff>114300</xdr:rowOff>
    </xdr:from>
    <xdr:to>
      <xdr:col>4</xdr:col>
      <xdr:colOff>266700</xdr:colOff>
      <xdr:row>32</xdr:row>
      <xdr:rowOff>114300</xdr:rowOff>
    </xdr:to>
    <xdr:sp>
      <xdr:nvSpPr>
        <xdr:cNvPr id="54" name="Line 54"/>
        <xdr:cNvSpPr>
          <a:spLocks/>
        </xdr:cNvSpPr>
      </xdr:nvSpPr>
      <xdr:spPr>
        <a:xfrm>
          <a:off x="1285875" y="53721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190500</xdr:colOff>
      <xdr:row>44</xdr:row>
      <xdr:rowOff>38100</xdr:rowOff>
    </xdr:from>
    <xdr:to>
      <xdr:col>7</xdr:col>
      <xdr:colOff>295275</xdr:colOff>
      <xdr:row>44</xdr:row>
      <xdr:rowOff>38100</xdr:rowOff>
    </xdr:to>
    <xdr:sp>
      <xdr:nvSpPr>
        <xdr:cNvPr id="55" name="Line 55"/>
        <xdr:cNvSpPr>
          <a:spLocks/>
        </xdr:cNvSpPr>
      </xdr:nvSpPr>
      <xdr:spPr>
        <a:xfrm flipV="1">
          <a:off x="2276475" y="6896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200025</xdr:colOff>
      <xdr:row>34</xdr:row>
      <xdr:rowOff>47625</xdr:rowOff>
    </xdr:from>
    <xdr:to>
      <xdr:col>7</xdr:col>
      <xdr:colOff>295275</xdr:colOff>
      <xdr:row>34</xdr:row>
      <xdr:rowOff>47625</xdr:rowOff>
    </xdr:to>
    <xdr:sp>
      <xdr:nvSpPr>
        <xdr:cNvPr id="56" name="Line 56"/>
        <xdr:cNvSpPr>
          <a:spLocks/>
        </xdr:cNvSpPr>
      </xdr:nvSpPr>
      <xdr:spPr>
        <a:xfrm>
          <a:off x="2286000" y="55721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247650</xdr:colOff>
      <xdr:row>47</xdr:row>
      <xdr:rowOff>28575</xdr:rowOff>
    </xdr:from>
    <xdr:to>
      <xdr:col>13</xdr:col>
      <xdr:colOff>95250</xdr:colOff>
      <xdr:row>54</xdr:row>
      <xdr:rowOff>142875</xdr:rowOff>
    </xdr:to>
    <xdr:sp>
      <xdr:nvSpPr>
        <xdr:cNvPr id="57" name="Rectangle 57"/>
        <xdr:cNvSpPr>
          <a:spLocks/>
        </xdr:cNvSpPr>
      </xdr:nvSpPr>
      <xdr:spPr>
        <a:xfrm>
          <a:off x="3390900" y="7286625"/>
          <a:ext cx="904875" cy="1104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農業技術與土壤改良、特產品推廣、農業資源調查、農災調查補助</a:t>
          </a:r>
        </a:p>
      </xdr:txBody>
    </xdr:sp>
    <xdr:clientData/>
  </xdr:twoCellAnchor>
  <xdr:twoCellAnchor>
    <xdr:from>
      <xdr:col>10</xdr:col>
      <xdr:colOff>209550</xdr:colOff>
      <xdr:row>56</xdr:row>
      <xdr:rowOff>95250</xdr:rowOff>
    </xdr:from>
    <xdr:to>
      <xdr:col>13</xdr:col>
      <xdr:colOff>123825</xdr:colOff>
      <xdr:row>61</xdr:row>
      <xdr:rowOff>104775</xdr:rowOff>
    </xdr:to>
    <xdr:sp>
      <xdr:nvSpPr>
        <xdr:cNvPr id="58" name="Rectangle 58"/>
        <xdr:cNvSpPr>
          <a:spLocks/>
        </xdr:cNvSpPr>
      </xdr:nvSpPr>
      <xdr:spPr>
        <a:xfrm>
          <a:off x="3352800" y="8648700"/>
          <a:ext cx="97155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農民組織輔導林產管理與經營、水權登記</a:t>
          </a:r>
        </a:p>
      </xdr:txBody>
    </xdr:sp>
    <xdr:clientData/>
  </xdr:twoCellAnchor>
  <xdr:twoCellAnchor>
    <xdr:from>
      <xdr:col>10</xdr:col>
      <xdr:colOff>371475</xdr:colOff>
      <xdr:row>63</xdr:row>
      <xdr:rowOff>66675</xdr:rowOff>
    </xdr:from>
    <xdr:to>
      <xdr:col>13</xdr:col>
      <xdr:colOff>209550</xdr:colOff>
      <xdr:row>66</xdr:row>
      <xdr:rowOff>76200</xdr:rowOff>
    </xdr:to>
    <xdr:sp>
      <xdr:nvSpPr>
        <xdr:cNvPr id="59" name="Rectangle 59"/>
        <xdr:cNvSpPr>
          <a:spLocks/>
        </xdr:cNvSpPr>
      </xdr:nvSpPr>
      <xdr:spPr>
        <a:xfrm>
          <a:off x="3514725" y="9686925"/>
          <a:ext cx="8953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觀光發展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休閒產業輔導</a:t>
          </a:r>
        </a:p>
      </xdr:txBody>
    </xdr:sp>
    <xdr:clientData/>
  </xdr:twoCellAnchor>
  <xdr:twoCellAnchor>
    <xdr:from>
      <xdr:col>10</xdr:col>
      <xdr:colOff>85725</xdr:colOff>
      <xdr:row>26</xdr:row>
      <xdr:rowOff>114300</xdr:rowOff>
    </xdr:from>
    <xdr:to>
      <xdr:col>10</xdr:col>
      <xdr:colOff>133350</xdr:colOff>
      <xdr:row>64</xdr:row>
      <xdr:rowOff>142875</xdr:rowOff>
    </xdr:to>
    <xdr:sp>
      <xdr:nvSpPr>
        <xdr:cNvPr id="60" name="Line 60"/>
        <xdr:cNvSpPr>
          <a:spLocks/>
        </xdr:cNvSpPr>
      </xdr:nvSpPr>
      <xdr:spPr>
        <a:xfrm flipH="1">
          <a:off x="3228975" y="4572000"/>
          <a:ext cx="47625" cy="534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104775</xdr:colOff>
      <xdr:row>58</xdr:row>
      <xdr:rowOff>133350</xdr:rowOff>
    </xdr:from>
    <xdr:to>
      <xdr:col>10</xdr:col>
      <xdr:colOff>200025</xdr:colOff>
      <xdr:row>58</xdr:row>
      <xdr:rowOff>133350</xdr:rowOff>
    </xdr:to>
    <xdr:sp>
      <xdr:nvSpPr>
        <xdr:cNvPr id="61" name="Line 61"/>
        <xdr:cNvSpPr>
          <a:spLocks/>
        </xdr:cNvSpPr>
      </xdr:nvSpPr>
      <xdr:spPr>
        <a:xfrm flipV="1">
          <a:off x="3248025" y="89916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104775</xdr:colOff>
      <xdr:row>49</xdr:row>
      <xdr:rowOff>76200</xdr:rowOff>
    </xdr:from>
    <xdr:to>
      <xdr:col>10</xdr:col>
      <xdr:colOff>228600</xdr:colOff>
      <xdr:row>49</xdr:row>
      <xdr:rowOff>76200</xdr:rowOff>
    </xdr:to>
    <xdr:sp>
      <xdr:nvSpPr>
        <xdr:cNvPr id="62" name="Line 63"/>
        <xdr:cNvSpPr>
          <a:spLocks/>
        </xdr:cNvSpPr>
      </xdr:nvSpPr>
      <xdr:spPr>
        <a:xfrm>
          <a:off x="3248025" y="76009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142875</xdr:colOff>
      <xdr:row>33</xdr:row>
      <xdr:rowOff>66675</xdr:rowOff>
    </xdr:from>
    <xdr:to>
      <xdr:col>10</xdr:col>
      <xdr:colOff>228600</xdr:colOff>
      <xdr:row>33</xdr:row>
      <xdr:rowOff>66675</xdr:rowOff>
    </xdr:to>
    <xdr:sp>
      <xdr:nvSpPr>
        <xdr:cNvPr id="63" name="Line 64"/>
        <xdr:cNvSpPr>
          <a:spLocks/>
        </xdr:cNvSpPr>
      </xdr:nvSpPr>
      <xdr:spPr>
        <a:xfrm>
          <a:off x="3286125" y="54578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333375</xdr:colOff>
      <xdr:row>36</xdr:row>
      <xdr:rowOff>114300</xdr:rowOff>
    </xdr:from>
    <xdr:to>
      <xdr:col>16</xdr:col>
      <xdr:colOff>0</xdr:colOff>
      <xdr:row>45</xdr:row>
      <xdr:rowOff>47625</xdr:rowOff>
    </xdr:to>
    <xdr:sp>
      <xdr:nvSpPr>
        <xdr:cNvPr id="64" name="Rectangle 65"/>
        <xdr:cNvSpPr>
          <a:spLocks/>
        </xdr:cNvSpPr>
      </xdr:nvSpPr>
      <xdr:spPr>
        <a:xfrm>
          <a:off x="4533900" y="5905500"/>
          <a:ext cx="723900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人民團體輔導、役男緩徵及延期徵集與異動</a:t>
          </a:r>
        </a:p>
      </xdr:txBody>
    </xdr:sp>
    <xdr:clientData/>
  </xdr:twoCellAnchor>
  <xdr:twoCellAnchor>
    <xdr:from>
      <xdr:col>13</xdr:col>
      <xdr:colOff>323850</xdr:colOff>
      <xdr:row>46</xdr:row>
      <xdr:rowOff>57150</xdr:rowOff>
    </xdr:from>
    <xdr:to>
      <xdr:col>15</xdr:col>
      <xdr:colOff>161925</xdr:colOff>
      <xdr:row>52</xdr:row>
      <xdr:rowOff>85725</xdr:rowOff>
    </xdr:to>
    <xdr:sp>
      <xdr:nvSpPr>
        <xdr:cNvPr id="65" name="Rectangle 66"/>
        <xdr:cNvSpPr>
          <a:spLocks/>
        </xdr:cNvSpPr>
      </xdr:nvSpPr>
      <xdr:spPr>
        <a:xfrm>
          <a:off x="4524375" y="7181850"/>
          <a:ext cx="69532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社區發展社會福利救助社會保險醫療</a:t>
          </a:r>
        </a:p>
      </xdr:txBody>
    </xdr:sp>
    <xdr:clientData/>
  </xdr:twoCellAnchor>
  <xdr:twoCellAnchor>
    <xdr:from>
      <xdr:col>13</xdr:col>
      <xdr:colOff>371475</xdr:colOff>
      <xdr:row>52</xdr:row>
      <xdr:rowOff>142875</xdr:rowOff>
    </xdr:from>
    <xdr:to>
      <xdr:col>16</xdr:col>
      <xdr:colOff>9525</xdr:colOff>
      <xdr:row>59</xdr:row>
      <xdr:rowOff>0</xdr:rowOff>
    </xdr:to>
    <xdr:sp>
      <xdr:nvSpPr>
        <xdr:cNvPr id="66" name="Rectangle 67"/>
        <xdr:cNvSpPr>
          <a:spLocks/>
        </xdr:cNvSpPr>
      </xdr:nvSpPr>
      <xdr:spPr>
        <a:xfrm>
          <a:off x="4572000" y="8086725"/>
          <a:ext cx="695325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兵役行政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勞工行政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社會行政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教育文化</a:t>
          </a:r>
        </a:p>
      </xdr:txBody>
    </xdr:sp>
    <xdr:clientData/>
  </xdr:twoCellAnchor>
  <xdr:twoCellAnchor>
    <xdr:from>
      <xdr:col>13</xdr:col>
      <xdr:colOff>209550</xdr:colOff>
      <xdr:row>27</xdr:row>
      <xdr:rowOff>28575</xdr:rowOff>
    </xdr:from>
    <xdr:to>
      <xdr:col>13</xdr:col>
      <xdr:colOff>209550</xdr:colOff>
      <xdr:row>55</xdr:row>
      <xdr:rowOff>9525</xdr:rowOff>
    </xdr:to>
    <xdr:sp>
      <xdr:nvSpPr>
        <xdr:cNvPr id="67" name="Line 68"/>
        <xdr:cNvSpPr>
          <a:spLocks/>
        </xdr:cNvSpPr>
      </xdr:nvSpPr>
      <xdr:spPr>
        <a:xfrm flipH="1">
          <a:off x="4410075" y="4619625"/>
          <a:ext cx="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219075</xdr:colOff>
      <xdr:row>55</xdr:row>
      <xdr:rowOff>9525</xdr:rowOff>
    </xdr:from>
    <xdr:to>
      <xdr:col>13</xdr:col>
      <xdr:colOff>352425</xdr:colOff>
      <xdr:row>55</xdr:row>
      <xdr:rowOff>9525</xdr:rowOff>
    </xdr:to>
    <xdr:sp>
      <xdr:nvSpPr>
        <xdr:cNvPr id="68" name="Line 69"/>
        <xdr:cNvSpPr>
          <a:spLocks/>
        </xdr:cNvSpPr>
      </xdr:nvSpPr>
      <xdr:spPr>
        <a:xfrm>
          <a:off x="4419600" y="84105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228600</xdr:colOff>
      <xdr:row>33</xdr:row>
      <xdr:rowOff>114300</xdr:rowOff>
    </xdr:from>
    <xdr:to>
      <xdr:col>13</xdr:col>
      <xdr:colOff>323850</xdr:colOff>
      <xdr:row>33</xdr:row>
      <xdr:rowOff>114300</xdr:rowOff>
    </xdr:to>
    <xdr:sp>
      <xdr:nvSpPr>
        <xdr:cNvPr id="69" name="Line 70"/>
        <xdr:cNvSpPr>
          <a:spLocks/>
        </xdr:cNvSpPr>
      </xdr:nvSpPr>
      <xdr:spPr>
        <a:xfrm>
          <a:off x="4429125" y="55054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228600</xdr:colOff>
      <xdr:row>41</xdr:row>
      <xdr:rowOff>114300</xdr:rowOff>
    </xdr:from>
    <xdr:to>
      <xdr:col>13</xdr:col>
      <xdr:colOff>333375</xdr:colOff>
      <xdr:row>41</xdr:row>
      <xdr:rowOff>114300</xdr:rowOff>
    </xdr:to>
    <xdr:sp>
      <xdr:nvSpPr>
        <xdr:cNvPr id="70" name="Line 71"/>
        <xdr:cNvSpPr>
          <a:spLocks/>
        </xdr:cNvSpPr>
      </xdr:nvSpPr>
      <xdr:spPr>
        <a:xfrm>
          <a:off x="4429125" y="65722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219075</xdr:colOff>
      <xdr:row>48</xdr:row>
      <xdr:rowOff>114300</xdr:rowOff>
    </xdr:from>
    <xdr:to>
      <xdr:col>13</xdr:col>
      <xdr:colOff>314325</xdr:colOff>
      <xdr:row>48</xdr:row>
      <xdr:rowOff>114300</xdr:rowOff>
    </xdr:to>
    <xdr:sp>
      <xdr:nvSpPr>
        <xdr:cNvPr id="71" name="Line 72"/>
        <xdr:cNvSpPr>
          <a:spLocks/>
        </xdr:cNvSpPr>
      </xdr:nvSpPr>
      <xdr:spPr>
        <a:xfrm flipV="1">
          <a:off x="4419600" y="75057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76200</xdr:colOff>
      <xdr:row>8</xdr:row>
      <xdr:rowOff>0</xdr:rowOff>
    </xdr:from>
    <xdr:to>
      <xdr:col>17</xdr:col>
      <xdr:colOff>409575</xdr:colOff>
      <xdr:row>8</xdr:row>
      <xdr:rowOff>0</xdr:rowOff>
    </xdr:to>
    <xdr:sp>
      <xdr:nvSpPr>
        <xdr:cNvPr id="72" name="Text Box 73"/>
        <xdr:cNvSpPr txBox="1">
          <a:spLocks noChangeArrowheads="1"/>
        </xdr:cNvSpPr>
      </xdr:nvSpPr>
      <xdr:spPr>
        <a:xfrm>
          <a:off x="3019425" y="1809750"/>
          <a:ext cx="3076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中華民國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99</a:t>
          </a:r>
          <a:r>
            <a:rPr lang="en-US" cap="none" sz="2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年度</a:t>
          </a:r>
        </a:p>
      </xdr:txBody>
    </xdr:sp>
    <xdr:clientData/>
  </xdr:twoCellAnchor>
  <xdr:twoCellAnchor>
    <xdr:from>
      <xdr:col>8</xdr:col>
      <xdr:colOff>38100</xdr:colOff>
      <xdr:row>16</xdr:row>
      <xdr:rowOff>19050</xdr:rowOff>
    </xdr:from>
    <xdr:to>
      <xdr:col>27</xdr:col>
      <xdr:colOff>38100</xdr:colOff>
      <xdr:row>16</xdr:row>
      <xdr:rowOff>19050</xdr:rowOff>
    </xdr:to>
    <xdr:sp>
      <xdr:nvSpPr>
        <xdr:cNvPr id="73" name="Line 16"/>
        <xdr:cNvSpPr>
          <a:spLocks/>
        </xdr:cNvSpPr>
      </xdr:nvSpPr>
      <xdr:spPr>
        <a:xfrm flipV="1">
          <a:off x="2552700" y="3048000"/>
          <a:ext cx="63912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19050</xdr:colOff>
      <xdr:row>16</xdr:row>
      <xdr:rowOff>19050</xdr:rowOff>
    </xdr:from>
    <xdr:to>
      <xdr:col>27</xdr:col>
      <xdr:colOff>19050</xdr:colOff>
      <xdr:row>19</xdr:row>
      <xdr:rowOff>19050</xdr:rowOff>
    </xdr:to>
    <xdr:sp>
      <xdr:nvSpPr>
        <xdr:cNvPr id="74" name="Line 23"/>
        <xdr:cNvSpPr>
          <a:spLocks/>
        </xdr:cNvSpPr>
      </xdr:nvSpPr>
      <xdr:spPr>
        <a:xfrm flipH="1" flipV="1">
          <a:off x="8924925" y="30480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133350</xdr:colOff>
      <xdr:row>19</xdr:row>
      <xdr:rowOff>19050</xdr:rowOff>
    </xdr:from>
    <xdr:to>
      <xdr:col>28</xdr:col>
      <xdr:colOff>123825</xdr:colOff>
      <xdr:row>26</xdr:row>
      <xdr:rowOff>28575</xdr:rowOff>
    </xdr:to>
    <xdr:sp>
      <xdr:nvSpPr>
        <xdr:cNvPr id="75" name="Rectangle 10"/>
        <xdr:cNvSpPr>
          <a:spLocks/>
        </xdr:cNvSpPr>
      </xdr:nvSpPr>
      <xdr:spPr>
        <a:xfrm>
          <a:off x="8562975" y="3505200"/>
          <a:ext cx="704850" cy="9810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(</a:t>
          </a:r>
          <a:r>
            <a:rPr lang="en-US" cap="none" sz="1300" b="0" i="0" u="none" baseline="0">
              <a:solidFill>
                <a:srgbClr val="000000"/>
              </a:solidFill>
            </a:rPr>
            <a:t>附屬機關</a:t>
          </a:r>
          <a:r>
            <a:rPr lang="en-US" cap="none" sz="1300" b="0" i="0" u="none" baseline="0">
              <a:solidFill>
                <a:srgbClr val="000000"/>
              </a:solidFill>
            </a:rPr>
            <a:t>)
</a:t>
          </a:r>
          <a:r>
            <a:rPr lang="en-US" cap="none" sz="1300" b="0" i="0" u="none" baseline="0">
              <a:solidFill>
                <a:srgbClr val="000000"/>
              </a:solidFill>
            </a:rPr>
            <a:t>鄉立清潔隊</a:t>
          </a:r>
        </a:p>
      </xdr:txBody>
    </xdr:sp>
    <xdr:clientData/>
  </xdr:twoCellAnchor>
  <xdr:twoCellAnchor>
    <xdr:from>
      <xdr:col>27</xdr:col>
      <xdr:colOff>28575</xdr:colOff>
      <xdr:row>26</xdr:row>
      <xdr:rowOff>57150</xdr:rowOff>
    </xdr:from>
    <xdr:to>
      <xdr:col>27</xdr:col>
      <xdr:colOff>28575</xdr:colOff>
      <xdr:row>30</xdr:row>
      <xdr:rowOff>38100</xdr:rowOff>
    </xdr:to>
    <xdr:sp>
      <xdr:nvSpPr>
        <xdr:cNvPr id="76" name="Line 34"/>
        <xdr:cNvSpPr>
          <a:spLocks/>
        </xdr:cNvSpPr>
      </xdr:nvSpPr>
      <xdr:spPr>
        <a:xfrm>
          <a:off x="8934450" y="45148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85725</xdr:colOff>
      <xdr:row>29</xdr:row>
      <xdr:rowOff>95250</xdr:rowOff>
    </xdr:from>
    <xdr:to>
      <xdr:col>28</xdr:col>
      <xdr:colOff>133350</xdr:colOff>
      <xdr:row>39</xdr:row>
      <xdr:rowOff>47625</xdr:rowOff>
    </xdr:to>
    <xdr:sp>
      <xdr:nvSpPr>
        <xdr:cNvPr id="77" name="Rectangle 44"/>
        <xdr:cNvSpPr>
          <a:spLocks/>
        </xdr:cNvSpPr>
      </xdr:nvSpPr>
      <xdr:spPr>
        <a:xfrm>
          <a:off x="8515350" y="4953000"/>
          <a:ext cx="762000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環境保護消除髒亂垃圾清運資源回收</a:t>
          </a:r>
        </a:p>
      </xdr:txBody>
    </xdr:sp>
    <xdr:clientData/>
  </xdr:twoCellAnchor>
  <xdr:twoCellAnchor>
    <xdr:from>
      <xdr:col>10</xdr:col>
      <xdr:colOff>95250</xdr:colOff>
      <xdr:row>26</xdr:row>
      <xdr:rowOff>114300</xdr:rowOff>
    </xdr:from>
    <xdr:to>
      <xdr:col>10</xdr:col>
      <xdr:colOff>180975</xdr:colOff>
      <xdr:row>26</xdr:row>
      <xdr:rowOff>114300</xdr:rowOff>
    </xdr:to>
    <xdr:sp>
      <xdr:nvSpPr>
        <xdr:cNvPr id="78" name="Line 63"/>
        <xdr:cNvSpPr>
          <a:spLocks/>
        </xdr:cNvSpPr>
      </xdr:nvSpPr>
      <xdr:spPr>
        <a:xfrm>
          <a:off x="3238500" y="45720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76200</xdr:colOff>
      <xdr:row>64</xdr:row>
      <xdr:rowOff>142875</xdr:rowOff>
    </xdr:from>
    <xdr:to>
      <xdr:col>10</xdr:col>
      <xdr:colOff>371475</xdr:colOff>
      <xdr:row>65</xdr:row>
      <xdr:rowOff>0</xdr:rowOff>
    </xdr:to>
    <xdr:sp>
      <xdr:nvSpPr>
        <xdr:cNvPr id="79" name="直線接點 86"/>
        <xdr:cNvSpPr>
          <a:spLocks/>
        </xdr:cNvSpPr>
      </xdr:nvSpPr>
      <xdr:spPr>
        <a:xfrm>
          <a:off x="3219450" y="9915525"/>
          <a:ext cx="295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zoomScalePageLayoutView="0" workbookViewId="0" topLeftCell="A13">
      <selection activeCell="B57" sqref="B57"/>
    </sheetView>
  </sheetViews>
  <sheetFormatPr defaultColWidth="6.625" defaultRowHeight="12" customHeight="1"/>
  <cols>
    <col min="1" max="2" width="5.625" style="0" customWidth="1"/>
    <col min="3" max="4" width="1.625" style="0" customWidth="1"/>
    <col min="5" max="6" width="5.125" style="0" customWidth="1"/>
    <col min="7" max="7" width="2.625" style="0" customWidth="1"/>
    <col min="8" max="9" width="5.625" style="0" customWidth="1"/>
    <col min="10" max="10" width="2.625" style="0" customWidth="1"/>
    <col min="11" max="12" width="5.625" style="0" customWidth="1"/>
    <col min="13" max="13" width="2.625" style="0" customWidth="1"/>
    <col min="14" max="15" width="5.625" style="0" customWidth="1"/>
    <col min="16" max="16" width="2.625" style="0" customWidth="1"/>
    <col min="17" max="18" width="5.625" style="0" customWidth="1"/>
    <col min="19" max="19" width="2.625" style="0" customWidth="1"/>
    <col min="20" max="21" width="5.625" style="0" customWidth="1"/>
    <col min="22" max="22" width="2.625" style="0" customWidth="1"/>
    <col min="23" max="24" width="5.625" style="0" customWidth="1"/>
    <col min="25" max="25" width="2.625" style="0" customWidth="1"/>
    <col min="26" max="29" width="3.125" style="0" customWidth="1"/>
    <col min="30" max="30" width="2.625" style="0" customWidth="1"/>
    <col min="31" max="34" width="3.125" style="0" customWidth="1"/>
  </cols>
  <sheetData>
    <row r="1" spans="1:25" ht="1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X1" s="134"/>
      <c r="Y1" s="134" t="s">
        <v>193</v>
      </c>
    </row>
    <row r="2" spans="1:25" ht="1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X2" s="134"/>
      <c r="Y2" s="134"/>
    </row>
    <row r="3" spans="1:25" ht="1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X3" s="134"/>
      <c r="Y3" s="134"/>
    </row>
    <row r="4" spans="1:25" ht="29.25" customHeight="1">
      <c r="A4" s="56"/>
      <c r="B4" s="56"/>
      <c r="C4" s="56"/>
      <c r="D4" s="56"/>
      <c r="E4" s="56"/>
      <c r="F4" s="56"/>
      <c r="G4" s="56"/>
      <c r="H4" s="151" t="s">
        <v>216</v>
      </c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X4" s="134"/>
      <c r="Y4" s="134"/>
    </row>
    <row r="5" spans="1:25" ht="27" customHeight="1">
      <c r="A5" s="56"/>
      <c r="B5" s="56"/>
      <c r="C5" s="56"/>
      <c r="D5" s="56"/>
      <c r="E5" s="56"/>
      <c r="F5" s="152" t="s">
        <v>215</v>
      </c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34"/>
    </row>
    <row r="6" spans="1:25" ht="1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X6" s="134"/>
      <c r="Y6" s="134"/>
    </row>
    <row r="7" spans="1:25" ht="1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X7" s="134"/>
      <c r="Y7" s="134"/>
    </row>
    <row r="8" spans="1:25" ht="11.25" customHeight="1">
      <c r="A8" s="149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</row>
    <row r="9" spans="1:24" ht="12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1:24" ht="12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12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1:24" ht="12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</row>
    <row r="13" spans="1:24" ht="12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</row>
    <row r="14" spans="1:24" ht="12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</row>
    <row r="15" spans="1:24" ht="12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</row>
    <row r="16" spans="1:24" ht="12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</row>
    <row r="17" spans="1:24" ht="12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</row>
    <row r="18" spans="1:24" ht="12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</row>
    <row r="19" spans="1:24" ht="12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</row>
    <row r="20" spans="1:24" ht="12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</row>
    <row r="21" spans="1:24" ht="12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</row>
    <row r="22" spans="1:24" ht="10.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</row>
    <row r="23" spans="1:24" ht="10.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</row>
    <row r="24" spans="1:24" ht="10.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</row>
    <row r="25" spans="1:24" ht="10.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</row>
    <row r="26" spans="1:24" ht="10.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</row>
    <row r="27" spans="1:24" ht="10.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</row>
    <row r="28" spans="1:24" ht="10.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</row>
    <row r="29" spans="1:24" ht="10.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</row>
    <row r="30" spans="1:24" ht="10.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</row>
    <row r="31" spans="1:24" ht="10.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</row>
    <row r="32" spans="1:24" ht="10.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1:24" ht="10.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1:24" ht="10.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1:24" ht="10.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1:24" ht="10.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1:24" ht="10.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1:24" ht="10.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1:24" ht="10.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1:24" ht="10.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1:24" ht="10.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</row>
    <row r="42" spans="1:24" ht="10.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</row>
    <row r="43" spans="1:24" ht="10.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</row>
    <row r="44" spans="1:24" ht="10.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1:24" ht="10.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1:24" ht="10.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1:24" ht="10.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</row>
    <row r="48" spans="1:24" ht="10.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</row>
    <row r="49" spans="1:24" ht="10.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</row>
    <row r="50" spans="1:24" ht="10.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</row>
    <row r="51" spans="1:24" ht="10.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</row>
    <row r="52" spans="1:24" ht="12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</row>
    <row r="53" spans="1:24" ht="12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</row>
    <row r="54" spans="1:24" ht="12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</row>
    <row r="55" spans="1:24" ht="12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</row>
    <row r="56" spans="1:24" ht="12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</row>
    <row r="57" spans="1:24" ht="12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</row>
    <row r="58" spans="1:24" ht="12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</row>
    <row r="59" spans="1:24" ht="12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</row>
    <row r="60" spans="1:24" ht="12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</row>
    <row r="61" spans="1:24" ht="12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</row>
    <row r="62" spans="1:24" ht="12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</row>
    <row r="63" spans="1:24" ht="12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</row>
    <row r="64" spans="1:24" ht="12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</row>
    <row r="65" spans="1:24" ht="12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</row>
    <row r="66" spans="1:24" ht="12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</row>
    <row r="67" spans="1:24" ht="12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</row>
    <row r="68" spans="1:24" ht="12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</row>
  </sheetData>
  <sheetProtection/>
  <mergeCells count="3">
    <mergeCell ref="A8:Y8"/>
    <mergeCell ref="H4:V4"/>
    <mergeCell ref="F5:X5"/>
  </mergeCells>
  <printOptions/>
  <pageMargins left="0.7086614173228347" right="0.7086614173228347" top="0.15748031496062992" bottom="0.35433070866141736" header="0.31496062992125984" footer="0.31496062992125984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9"/>
  <sheetViews>
    <sheetView zoomScalePageLayoutView="0" workbookViewId="0" topLeftCell="A22">
      <selection activeCell="G35" sqref="G35"/>
    </sheetView>
  </sheetViews>
  <sheetFormatPr defaultColWidth="9.00390625" defaultRowHeight="16.5"/>
  <cols>
    <col min="1" max="1" width="13.875" style="6" customWidth="1"/>
    <col min="2" max="2" width="9.625" style="6" customWidth="1"/>
    <col min="3" max="7" width="14.25390625" style="6" customWidth="1"/>
    <col min="8" max="8" width="10.625" style="6" customWidth="1"/>
    <col min="9" max="16384" width="9.00390625" style="5" customWidth="1"/>
  </cols>
  <sheetData>
    <row r="1" ht="16.5">
      <c r="A1" s="105" t="s">
        <v>194</v>
      </c>
    </row>
    <row r="2" spans="1:29" s="3" customFormat="1" ht="30" customHeight="1">
      <c r="A2" s="153" t="s">
        <v>18</v>
      </c>
      <c r="B2" s="154"/>
      <c r="C2" s="154"/>
      <c r="D2" s="154"/>
      <c r="E2" s="154"/>
      <c r="F2" s="154"/>
      <c r="G2" s="154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s="3" customFormat="1" ht="23.25" customHeight="1">
      <c r="A3" s="159" t="s">
        <v>93</v>
      </c>
      <c r="B3" s="160"/>
      <c r="C3" s="160"/>
      <c r="D3" s="160"/>
      <c r="E3" s="160"/>
      <c r="F3" s="160"/>
      <c r="G3" s="161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s="3" customFormat="1" ht="13.5" customHeight="1">
      <c r="A4" s="61"/>
      <c r="B4" s="62"/>
      <c r="C4" s="62"/>
      <c r="D4" s="62"/>
      <c r="E4" s="62"/>
      <c r="F4" s="62"/>
      <c r="G4" s="20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1:29" s="3" customFormat="1" ht="18" customHeight="1">
      <c r="A5" s="60" t="s">
        <v>71</v>
      </c>
      <c r="B5" s="68"/>
      <c r="C5" s="68"/>
      <c r="D5" s="68"/>
      <c r="E5" s="68"/>
      <c r="F5" s="157" t="s">
        <v>125</v>
      </c>
      <c r="G5" s="158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1:29" s="3" customFormat="1" ht="36.75" customHeight="1">
      <c r="A6" s="69" t="s">
        <v>36</v>
      </c>
      <c r="B6" s="70" t="s">
        <v>0</v>
      </c>
      <c r="C6" s="155" t="s">
        <v>72</v>
      </c>
      <c r="D6" s="156"/>
      <c r="E6" s="156"/>
      <c r="F6" s="156"/>
      <c r="G6" s="15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1:29" s="3" customFormat="1" ht="64.5" customHeight="1">
      <c r="A7" s="147" t="s">
        <v>15</v>
      </c>
      <c r="B7" s="146" t="s">
        <v>3</v>
      </c>
      <c r="C7" s="72" t="s">
        <v>73</v>
      </c>
      <c r="D7" s="73" t="s">
        <v>74</v>
      </c>
      <c r="E7" s="73" t="s">
        <v>75</v>
      </c>
      <c r="F7" s="73" t="s">
        <v>76</v>
      </c>
      <c r="G7" s="74" t="s">
        <v>77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 s="12" customFormat="1" ht="41.25" customHeight="1">
      <c r="A8" s="110" t="s">
        <v>37</v>
      </c>
      <c r="B8" s="142">
        <f>SUM(D8:G8)</f>
        <v>44</v>
      </c>
      <c r="C8" s="34">
        <f>SUM(D8:F8)</f>
        <v>44</v>
      </c>
      <c r="D8" s="34">
        <v>1</v>
      </c>
      <c r="E8" s="34">
        <v>13</v>
      </c>
      <c r="F8" s="34">
        <v>30</v>
      </c>
      <c r="G8" s="40">
        <v>0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 s="12" customFormat="1" ht="41.25" customHeight="1">
      <c r="A9" s="110" t="s">
        <v>38</v>
      </c>
      <c r="B9" s="142">
        <f>SUM(D9:G9)</f>
        <v>45</v>
      </c>
      <c r="C9" s="34">
        <f>SUM(D9:F9)</f>
        <v>45</v>
      </c>
      <c r="D9" s="34">
        <v>1</v>
      </c>
      <c r="E9" s="34">
        <v>14</v>
      </c>
      <c r="F9" s="34">
        <v>30</v>
      </c>
      <c r="G9" s="40">
        <v>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 s="12" customFormat="1" ht="41.25" customHeight="1">
      <c r="A10" s="110" t="s">
        <v>39</v>
      </c>
      <c r="B10" s="142">
        <f aca="true" t="shared" si="0" ref="B10:B15">SUM(D10:G10)</f>
        <v>47</v>
      </c>
      <c r="C10" s="34">
        <f aca="true" t="shared" si="1" ref="C10:C15">SUM(D10:F10)</f>
        <v>47</v>
      </c>
      <c r="D10" s="34">
        <v>1</v>
      </c>
      <c r="E10" s="34">
        <v>15</v>
      </c>
      <c r="F10" s="34">
        <v>31</v>
      </c>
      <c r="G10" s="40">
        <v>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s="12" customFormat="1" ht="41.25" customHeight="1">
      <c r="A11" s="110" t="s">
        <v>40</v>
      </c>
      <c r="B11" s="142">
        <f t="shared" si="0"/>
        <v>26</v>
      </c>
      <c r="C11" s="34">
        <f t="shared" si="1"/>
        <v>26</v>
      </c>
      <c r="D11" s="34">
        <v>1</v>
      </c>
      <c r="E11" s="34">
        <v>8</v>
      </c>
      <c r="F11" s="34">
        <v>17</v>
      </c>
      <c r="G11" s="40">
        <v>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s="12" customFormat="1" ht="41.25" customHeight="1">
      <c r="A12" s="110" t="s">
        <v>41</v>
      </c>
      <c r="B12" s="143">
        <f t="shared" si="0"/>
        <v>28</v>
      </c>
      <c r="C12" s="35">
        <f t="shared" si="1"/>
        <v>28</v>
      </c>
      <c r="D12" s="35">
        <v>1</v>
      </c>
      <c r="E12" s="35">
        <v>12</v>
      </c>
      <c r="F12" s="57">
        <v>15</v>
      </c>
      <c r="G12" s="41">
        <v>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ht="41.25" customHeight="1">
      <c r="A13" s="110" t="s">
        <v>127</v>
      </c>
      <c r="B13" s="144">
        <f t="shared" si="0"/>
        <v>31</v>
      </c>
      <c r="C13" s="57">
        <f t="shared" si="1"/>
        <v>31</v>
      </c>
      <c r="D13" s="35">
        <v>1</v>
      </c>
      <c r="E13" s="35">
        <v>14</v>
      </c>
      <c r="F13" s="57">
        <v>16</v>
      </c>
      <c r="G13" s="40">
        <v>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ht="41.25" customHeight="1">
      <c r="A14" s="110" t="s">
        <v>131</v>
      </c>
      <c r="B14" s="144">
        <f t="shared" si="0"/>
        <v>29</v>
      </c>
      <c r="C14" s="57">
        <f t="shared" si="1"/>
        <v>29</v>
      </c>
      <c r="D14" s="35">
        <v>1</v>
      </c>
      <c r="E14" s="35">
        <v>12</v>
      </c>
      <c r="F14" s="57">
        <v>16</v>
      </c>
      <c r="G14" s="40">
        <v>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ht="41.25" customHeight="1">
      <c r="A15" s="110" t="s">
        <v>134</v>
      </c>
      <c r="B15" s="144">
        <f t="shared" si="0"/>
        <v>33</v>
      </c>
      <c r="C15" s="57">
        <f t="shared" si="1"/>
        <v>33</v>
      </c>
      <c r="D15" s="35">
        <v>1</v>
      </c>
      <c r="E15" s="35">
        <v>15</v>
      </c>
      <c r="F15" s="57">
        <v>17</v>
      </c>
      <c r="G15" s="40">
        <v>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ht="41.25" customHeight="1">
      <c r="A16" s="110" t="s">
        <v>181</v>
      </c>
      <c r="B16" s="144">
        <f>SUM(D17:G17)</f>
        <v>23</v>
      </c>
      <c r="C16" s="57">
        <f>SUM(D16:F16)</f>
        <v>33</v>
      </c>
      <c r="D16" s="35">
        <v>1</v>
      </c>
      <c r="E16" s="35">
        <v>15</v>
      </c>
      <c r="F16" s="57">
        <v>17</v>
      </c>
      <c r="G16" s="40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ht="41.25" customHeight="1">
      <c r="A17" s="110" t="s">
        <v>188</v>
      </c>
      <c r="B17" s="144">
        <v>23</v>
      </c>
      <c r="C17" s="57">
        <f>SUM(D17:F17)</f>
        <v>23</v>
      </c>
      <c r="D17" s="138">
        <v>1</v>
      </c>
      <c r="E17" s="138">
        <v>13</v>
      </c>
      <c r="F17" s="138">
        <v>9</v>
      </c>
      <c r="G17" s="138"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ht="41.25" customHeight="1">
      <c r="A18" s="110" t="s">
        <v>217</v>
      </c>
      <c r="B18" s="144">
        <v>28</v>
      </c>
      <c r="C18" s="57">
        <f>SUM(D18:F18)</f>
        <v>28</v>
      </c>
      <c r="D18" s="138">
        <v>1</v>
      </c>
      <c r="E18" s="138">
        <v>15</v>
      </c>
      <c r="F18" s="138">
        <v>12</v>
      </c>
      <c r="G18" s="138"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ht="41.25" customHeight="1">
      <c r="A19" s="110" t="s">
        <v>220</v>
      </c>
      <c r="B19" s="144">
        <v>31</v>
      </c>
      <c r="C19" s="57">
        <v>31</v>
      </c>
      <c r="D19" s="138">
        <v>1</v>
      </c>
      <c r="E19" s="138">
        <v>15</v>
      </c>
      <c r="F19" s="138">
        <v>15</v>
      </c>
      <c r="G19" s="138">
        <v>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ht="41.25" customHeight="1">
      <c r="A20" s="110" t="s">
        <v>223</v>
      </c>
      <c r="B20" s="144">
        <v>34</v>
      </c>
      <c r="C20" s="57">
        <v>34</v>
      </c>
      <c r="D20" s="138">
        <v>1</v>
      </c>
      <c r="E20" s="138">
        <v>15</v>
      </c>
      <c r="F20" s="138">
        <v>14</v>
      </c>
      <c r="G20" s="138">
        <v>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ht="41.25" customHeight="1">
      <c r="A21" s="110" t="s">
        <v>227</v>
      </c>
      <c r="B21" s="144">
        <v>36</v>
      </c>
      <c r="C21" s="57">
        <v>36</v>
      </c>
      <c r="D21" s="138">
        <v>1</v>
      </c>
      <c r="E21" s="138">
        <v>20</v>
      </c>
      <c r="F21" s="138">
        <v>15</v>
      </c>
      <c r="G21" s="138">
        <v>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ht="41.25" customHeight="1">
      <c r="A22" s="110" t="s">
        <v>233</v>
      </c>
      <c r="B22" s="144">
        <v>32</v>
      </c>
      <c r="C22" s="57">
        <v>32</v>
      </c>
      <c r="D22" s="138">
        <v>1</v>
      </c>
      <c r="E22" s="138">
        <v>15</v>
      </c>
      <c r="F22" s="138">
        <v>16</v>
      </c>
      <c r="G22" s="138"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ht="31.5">
      <c r="A23" s="110" t="s">
        <v>240</v>
      </c>
      <c r="B23" s="144">
        <v>32</v>
      </c>
      <c r="C23" s="57">
        <v>32</v>
      </c>
      <c r="D23" s="138">
        <v>1</v>
      </c>
      <c r="E23" s="138">
        <v>13</v>
      </c>
      <c r="F23" s="138">
        <v>19</v>
      </c>
      <c r="G23" s="138">
        <v>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ht="31.5">
      <c r="A24" s="110" t="s">
        <v>245</v>
      </c>
      <c r="B24" s="144">
        <v>35</v>
      </c>
      <c r="C24" s="57">
        <v>35</v>
      </c>
      <c r="D24" s="148">
        <v>1</v>
      </c>
      <c r="E24" s="148">
        <v>15</v>
      </c>
      <c r="F24" s="148">
        <v>19</v>
      </c>
      <c r="G24" s="148">
        <v>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ht="16.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16.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ht="16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ht="16.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ht="16.5">
      <c r="A29"/>
      <c r="B29"/>
      <c r="C29" s="21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ht="16.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ht="16.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ht="16.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ht="16.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ht="16.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6.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16.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16.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16.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ht="16.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ht="16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16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ht="16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ht="16.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ht="16.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ht="16.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</row>
    <row r="47" spans="1:29" ht="16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</row>
    <row r="48" spans="1:29" ht="16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</row>
    <row r="49" spans="1:29" ht="16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</row>
    <row r="50" spans="1:29" ht="16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</row>
    <row r="51" spans="1:29" ht="16.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</row>
    <row r="52" spans="1:29" ht="16.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</row>
    <row r="53" spans="1:29" ht="16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</row>
    <row r="54" spans="1:29" ht="16.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</row>
    <row r="55" spans="1:29" ht="16.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</row>
    <row r="56" spans="1:29" ht="16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</row>
    <row r="57" spans="1:29" ht="16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</row>
    <row r="58" spans="1:7" ht="16.5">
      <c r="A58"/>
      <c r="B58"/>
      <c r="C58"/>
      <c r="D58"/>
      <c r="E58"/>
      <c r="F58"/>
      <c r="G58"/>
    </row>
    <row r="59" spans="1:7" ht="16.5">
      <c r="A59"/>
      <c r="B59"/>
      <c r="C59"/>
      <c r="D59"/>
      <c r="E59"/>
      <c r="F59"/>
      <c r="G59"/>
    </row>
    <row r="60" spans="1:7" ht="16.5">
      <c r="A60"/>
      <c r="B60"/>
      <c r="C60"/>
      <c r="D60"/>
      <c r="E60"/>
      <c r="F60"/>
      <c r="G60"/>
    </row>
    <row r="61" spans="1:7" ht="16.5">
      <c r="A61"/>
      <c r="B61"/>
      <c r="C61"/>
      <c r="D61"/>
      <c r="E61"/>
      <c r="F61"/>
      <c r="G61"/>
    </row>
    <row r="62" spans="1:7" ht="16.5">
      <c r="A62"/>
      <c r="B62"/>
      <c r="C62"/>
      <c r="D62"/>
      <c r="E62"/>
      <c r="F62"/>
      <c r="G62"/>
    </row>
    <row r="63" spans="1:7" ht="16.5">
      <c r="A63"/>
      <c r="B63"/>
      <c r="C63"/>
      <c r="D63"/>
      <c r="E63"/>
      <c r="F63"/>
      <c r="G63"/>
    </row>
    <row r="64" spans="1:7" ht="16.5">
      <c r="A64"/>
      <c r="B64"/>
      <c r="C64"/>
      <c r="D64"/>
      <c r="E64"/>
      <c r="F64"/>
      <c r="G64"/>
    </row>
    <row r="65" spans="1:7" ht="16.5">
      <c r="A65"/>
      <c r="B65"/>
      <c r="C65"/>
      <c r="D65"/>
      <c r="E65"/>
      <c r="F65"/>
      <c r="G65"/>
    </row>
    <row r="66" spans="1:7" ht="16.5">
      <c r="A66"/>
      <c r="B66"/>
      <c r="C66"/>
      <c r="D66"/>
      <c r="E66"/>
      <c r="F66"/>
      <c r="G66"/>
    </row>
    <row r="67" spans="1:7" ht="16.5">
      <c r="A67"/>
      <c r="B67"/>
      <c r="C67"/>
      <c r="D67"/>
      <c r="E67"/>
      <c r="F67"/>
      <c r="G67"/>
    </row>
    <row r="68" spans="1:7" ht="16.5">
      <c r="A68"/>
      <c r="B68"/>
      <c r="C68"/>
      <c r="D68"/>
      <c r="E68"/>
      <c r="F68"/>
      <c r="G68"/>
    </row>
    <row r="69" spans="1:7" ht="16.5">
      <c r="A69"/>
      <c r="B69"/>
      <c r="C69"/>
      <c r="D69"/>
      <c r="E69"/>
      <c r="F69"/>
      <c r="G69"/>
    </row>
    <row r="70" spans="1:7" ht="16.5">
      <c r="A70"/>
      <c r="B70"/>
      <c r="C70"/>
      <c r="D70"/>
      <c r="E70"/>
      <c r="F70"/>
      <c r="G70"/>
    </row>
    <row r="71" spans="1:7" ht="16.5">
      <c r="A71"/>
      <c r="B71"/>
      <c r="C71"/>
      <c r="D71"/>
      <c r="E71"/>
      <c r="F71"/>
      <c r="G71"/>
    </row>
    <row r="72" spans="1:7" ht="16.5">
      <c r="A72"/>
      <c r="B72"/>
      <c r="C72"/>
      <c r="D72"/>
      <c r="E72"/>
      <c r="F72"/>
      <c r="G72"/>
    </row>
    <row r="73" spans="1:7" ht="16.5">
      <c r="A73"/>
      <c r="B73"/>
      <c r="C73"/>
      <c r="D73"/>
      <c r="E73"/>
      <c r="F73"/>
      <c r="G73"/>
    </row>
    <row r="74" spans="1:7" ht="16.5">
      <c r="A74"/>
      <c r="B74"/>
      <c r="C74"/>
      <c r="D74"/>
      <c r="E74"/>
      <c r="F74"/>
      <c r="G74"/>
    </row>
    <row r="75" spans="1:7" ht="16.5">
      <c r="A75"/>
      <c r="B75"/>
      <c r="C75"/>
      <c r="D75"/>
      <c r="E75"/>
      <c r="F75"/>
      <c r="G75"/>
    </row>
    <row r="76" spans="1:7" ht="16.5">
      <c r="A76"/>
      <c r="B76"/>
      <c r="C76"/>
      <c r="D76"/>
      <c r="E76"/>
      <c r="F76"/>
      <c r="G76"/>
    </row>
    <row r="77" spans="1:7" ht="16.5">
      <c r="A77"/>
      <c r="B77"/>
      <c r="C77"/>
      <c r="D77"/>
      <c r="E77"/>
      <c r="F77"/>
      <c r="G77"/>
    </row>
    <row r="78" spans="1:7" ht="16.5">
      <c r="A78"/>
      <c r="B78"/>
      <c r="C78"/>
      <c r="D78"/>
      <c r="E78"/>
      <c r="F78"/>
      <c r="G78"/>
    </row>
    <row r="79" spans="1:7" ht="16.5">
      <c r="A79"/>
      <c r="B79"/>
      <c r="C79"/>
      <c r="D79"/>
      <c r="E79"/>
      <c r="F79"/>
      <c r="G79"/>
    </row>
    <row r="80" spans="1:7" ht="16.5">
      <c r="A80"/>
      <c r="B80"/>
      <c r="C80"/>
      <c r="D80"/>
      <c r="E80"/>
      <c r="F80"/>
      <c r="G80"/>
    </row>
    <row r="81" spans="1:7" ht="16.5">
      <c r="A81"/>
      <c r="B81"/>
      <c r="C81"/>
      <c r="D81"/>
      <c r="E81"/>
      <c r="F81"/>
      <c r="G81"/>
    </row>
    <row r="82" spans="1:7" ht="16.5">
      <c r="A82"/>
      <c r="B82"/>
      <c r="C82"/>
      <c r="D82"/>
      <c r="E82"/>
      <c r="F82"/>
      <c r="G82"/>
    </row>
    <row r="83" spans="1:7" ht="16.5">
      <c r="A83"/>
      <c r="B83"/>
      <c r="C83"/>
      <c r="D83"/>
      <c r="E83"/>
      <c r="F83"/>
      <c r="G83"/>
    </row>
    <row r="84" spans="1:7" ht="16.5">
      <c r="A84"/>
      <c r="B84"/>
      <c r="C84"/>
      <c r="D84"/>
      <c r="E84"/>
      <c r="F84"/>
      <c r="G84"/>
    </row>
    <row r="85" spans="1:7" ht="16.5">
      <c r="A85"/>
      <c r="B85"/>
      <c r="C85"/>
      <c r="D85"/>
      <c r="E85"/>
      <c r="F85"/>
      <c r="G85"/>
    </row>
    <row r="86" spans="1:7" ht="16.5">
      <c r="A86"/>
      <c r="B86"/>
      <c r="C86"/>
      <c r="D86"/>
      <c r="E86"/>
      <c r="F86"/>
      <c r="G86"/>
    </row>
    <row r="87" spans="1:7" ht="16.5">
      <c r="A87"/>
      <c r="B87"/>
      <c r="C87"/>
      <c r="D87"/>
      <c r="E87"/>
      <c r="F87"/>
      <c r="G87"/>
    </row>
    <row r="88" spans="1:7" ht="16.5">
      <c r="A88"/>
      <c r="B88"/>
      <c r="C88"/>
      <c r="D88"/>
      <c r="E88"/>
      <c r="F88"/>
      <c r="G88"/>
    </row>
    <row r="89" spans="1:7" ht="16.5">
      <c r="A89"/>
      <c r="B89"/>
      <c r="C89"/>
      <c r="D89"/>
      <c r="E89"/>
      <c r="F89"/>
      <c r="G89"/>
    </row>
  </sheetData>
  <sheetProtection/>
  <mergeCells count="4">
    <mergeCell ref="A2:G2"/>
    <mergeCell ref="C6:G6"/>
    <mergeCell ref="F5:G5"/>
    <mergeCell ref="A3:G3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pane ySplit="7" topLeftCell="A20" activePane="bottomLeft" state="frozen"/>
      <selection pane="topLeft" activeCell="A1" sqref="A1"/>
      <selection pane="bottomLeft" activeCell="M24" sqref="M24"/>
    </sheetView>
  </sheetViews>
  <sheetFormatPr defaultColWidth="6.25390625" defaultRowHeight="19.5" customHeight="1"/>
  <cols>
    <col min="1" max="1" width="10.375" style="2" customWidth="1"/>
    <col min="2" max="2" width="6.375" style="6" customWidth="1"/>
    <col min="3" max="3" width="10.375" style="6" customWidth="1"/>
    <col min="4" max="4" width="8.875" style="6" customWidth="1"/>
    <col min="5" max="5" width="9.375" style="6" customWidth="1"/>
    <col min="6" max="6" width="11.00390625" style="6" customWidth="1"/>
    <col min="7" max="7" width="8.875" style="6" hidden="1" customWidth="1"/>
    <col min="8" max="9" width="10.375" style="6" customWidth="1"/>
    <col min="10" max="10" width="7.50390625" style="13" customWidth="1"/>
    <col min="11" max="16384" width="6.25390625" style="6" customWidth="1"/>
  </cols>
  <sheetData>
    <row r="1" spans="9:10" ht="19.5" customHeight="1">
      <c r="I1" s="162" t="s">
        <v>195</v>
      </c>
      <c r="J1" s="163"/>
    </row>
    <row r="2" spans="1:10" s="9" customFormat="1" ht="26.25" customHeight="1">
      <c r="A2" s="153" t="s">
        <v>22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s="8" customFormat="1" ht="26.25" customHeight="1">
      <c r="A3" s="166" t="s">
        <v>92</v>
      </c>
      <c r="B3" s="167"/>
      <c r="C3" s="167"/>
      <c r="D3" s="167"/>
      <c r="E3" s="167"/>
      <c r="F3" s="167"/>
      <c r="G3" s="167"/>
      <c r="H3" s="167"/>
      <c r="I3" s="168"/>
      <c r="J3" s="168"/>
    </row>
    <row r="4" spans="1:10" s="8" customFormat="1" ht="12.75" customHeight="1">
      <c r="A4" s="58"/>
      <c r="B4" s="59"/>
      <c r="C4" s="59"/>
      <c r="D4" s="59"/>
      <c r="E4" s="59"/>
      <c r="F4" s="59"/>
      <c r="G4" s="59"/>
      <c r="H4" s="59"/>
      <c r="I4" s="63"/>
      <c r="J4" s="63"/>
    </row>
    <row r="5" spans="1:10" s="8" customFormat="1" ht="18" customHeight="1">
      <c r="A5" s="65" t="s">
        <v>78</v>
      </c>
      <c r="B5" s="75"/>
      <c r="C5" s="75"/>
      <c r="D5" s="75"/>
      <c r="E5" s="75"/>
      <c r="F5" s="75"/>
      <c r="G5" s="75"/>
      <c r="H5" s="75"/>
      <c r="I5" s="76"/>
      <c r="J5" s="76" t="s">
        <v>79</v>
      </c>
    </row>
    <row r="6" spans="1:10" s="11" customFormat="1" ht="36" customHeight="1">
      <c r="A6" s="66" t="s">
        <v>80</v>
      </c>
      <c r="B6" s="77" t="s">
        <v>81</v>
      </c>
      <c r="C6" s="77" t="s">
        <v>82</v>
      </c>
      <c r="D6" s="78" t="s">
        <v>83</v>
      </c>
      <c r="E6" s="77" t="s">
        <v>84</v>
      </c>
      <c r="F6" s="77" t="s">
        <v>85</v>
      </c>
      <c r="G6" s="77" t="s">
        <v>86</v>
      </c>
      <c r="H6" s="66" t="s">
        <v>87</v>
      </c>
      <c r="I6" s="79" t="s">
        <v>88</v>
      </c>
      <c r="J6" s="80" t="s">
        <v>89</v>
      </c>
    </row>
    <row r="7" spans="1:11" s="11" customFormat="1" ht="36" customHeight="1">
      <c r="A7" s="97" t="s">
        <v>90</v>
      </c>
      <c r="B7" s="98" t="s">
        <v>7</v>
      </c>
      <c r="C7" s="99" t="s">
        <v>8</v>
      </c>
      <c r="D7" s="100" t="s">
        <v>9</v>
      </c>
      <c r="E7" s="97" t="s">
        <v>10</v>
      </c>
      <c r="F7" s="101" t="s">
        <v>11</v>
      </c>
      <c r="G7" s="97" t="s">
        <v>12</v>
      </c>
      <c r="H7" s="101" t="s">
        <v>91</v>
      </c>
      <c r="I7" s="101" t="s">
        <v>13</v>
      </c>
      <c r="J7" s="97" t="s">
        <v>14</v>
      </c>
      <c r="K7" s="36"/>
    </row>
    <row r="8" spans="1:10" ht="42" customHeight="1">
      <c r="A8" s="45" t="s">
        <v>21</v>
      </c>
      <c r="B8" s="34">
        <f>SUM(C8:J8)</f>
        <v>44</v>
      </c>
      <c r="C8" s="40">
        <v>0</v>
      </c>
      <c r="D8" s="40">
        <v>5</v>
      </c>
      <c r="E8" s="40">
        <v>7</v>
      </c>
      <c r="F8" s="40">
        <v>7</v>
      </c>
      <c r="G8" s="40">
        <v>0</v>
      </c>
      <c r="H8" s="40">
        <v>19</v>
      </c>
      <c r="I8" s="40">
        <v>6</v>
      </c>
      <c r="J8" s="40">
        <v>0</v>
      </c>
    </row>
    <row r="9" spans="1:10" ht="42" customHeight="1">
      <c r="A9" s="45" t="s">
        <v>20</v>
      </c>
      <c r="B9" s="34">
        <f>SUM(C9:J9)</f>
        <v>45</v>
      </c>
      <c r="C9" s="40">
        <v>0</v>
      </c>
      <c r="D9" s="40">
        <v>6</v>
      </c>
      <c r="E9" s="40">
        <v>9</v>
      </c>
      <c r="F9" s="40">
        <v>7</v>
      </c>
      <c r="G9" s="40">
        <v>0</v>
      </c>
      <c r="H9" s="40">
        <v>17</v>
      </c>
      <c r="I9" s="40">
        <v>6</v>
      </c>
      <c r="J9" s="40">
        <v>0</v>
      </c>
    </row>
    <row r="10" spans="1:10" ht="42" customHeight="1">
      <c r="A10" s="45" t="s">
        <v>19</v>
      </c>
      <c r="B10" s="34">
        <f>SUM(C10:J10)</f>
        <v>47</v>
      </c>
      <c r="C10" s="40">
        <v>0</v>
      </c>
      <c r="D10" s="40">
        <v>8</v>
      </c>
      <c r="E10" s="40">
        <v>16</v>
      </c>
      <c r="F10" s="40">
        <v>3</v>
      </c>
      <c r="G10" s="40">
        <v>0</v>
      </c>
      <c r="H10" s="40">
        <v>14</v>
      </c>
      <c r="I10" s="40">
        <v>6</v>
      </c>
      <c r="J10" s="40">
        <v>0</v>
      </c>
    </row>
    <row r="11" spans="1:10" ht="42" customHeight="1">
      <c r="A11" s="45" t="s">
        <v>24</v>
      </c>
      <c r="B11" s="34">
        <f aca="true" t="shared" si="0" ref="B11:B18">SUM(C11:J11)</f>
        <v>26</v>
      </c>
      <c r="C11" s="40">
        <v>0</v>
      </c>
      <c r="D11" s="40">
        <v>8</v>
      </c>
      <c r="E11" s="40">
        <v>8</v>
      </c>
      <c r="F11" s="40">
        <v>5</v>
      </c>
      <c r="G11" s="40">
        <v>0</v>
      </c>
      <c r="H11" s="40">
        <v>5</v>
      </c>
      <c r="I11" s="40">
        <v>0</v>
      </c>
      <c r="J11" s="40">
        <v>0</v>
      </c>
    </row>
    <row r="12" spans="1:10" ht="42" customHeight="1">
      <c r="A12" s="46" t="s">
        <v>70</v>
      </c>
      <c r="B12" s="35">
        <f t="shared" si="0"/>
        <v>28</v>
      </c>
      <c r="C12" s="41">
        <v>1</v>
      </c>
      <c r="D12" s="41">
        <v>8</v>
      </c>
      <c r="E12" s="41">
        <v>8</v>
      </c>
      <c r="F12" s="41">
        <v>1</v>
      </c>
      <c r="G12" s="41">
        <v>0</v>
      </c>
      <c r="H12" s="41">
        <v>10</v>
      </c>
      <c r="I12" s="41">
        <v>0</v>
      </c>
      <c r="J12" s="41">
        <v>0</v>
      </c>
    </row>
    <row r="13" spans="1:10" ht="42" customHeight="1">
      <c r="A13" s="46" t="s">
        <v>129</v>
      </c>
      <c r="B13" s="106">
        <f t="shared" si="0"/>
        <v>31</v>
      </c>
      <c r="C13" s="41">
        <v>2</v>
      </c>
      <c r="D13" s="41">
        <v>8</v>
      </c>
      <c r="E13" s="41">
        <v>8</v>
      </c>
      <c r="F13" s="41">
        <v>2</v>
      </c>
      <c r="G13" s="41">
        <v>0</v>
      </c>
      <c r="H13" s="41">
        <v>11</v>
      </c>
      <c r="I13" s="41">
        <v>0</v>
      </c>
      <c r="J13" s="41">
        <v>0</v>
      </c>
    </row>
    <row r="14" spans="1:10" ht="42" customHeight="1">
      <c r="A14" s="110" t="s">
        <v>132</v>
      </c>
      <c r="B14" s="106">
        <f t="shared" si="0"/>
        <v>29</v>
      </c>
      <c r="C14" s="41">
        <v>2</v>
      </c>
      <c r="D14" s="41">
        <v>8</v>
      </c>
      <c r="E14" s="41">
        <v>5</v>
      </c>
      <c r="F14" s="41">
        <v>3</v>
      </c>
      <c r="G14" s="41">
        <v>0</v>
      </c>
      <c r="H14" s="41">
        <v>11</v>
      </c>
      <c r="I14" s="41">
        <v>0</v>
      </c>
      <c r="J14" s="41">
        <v>0</v>
      </c>
    </row>
    <row r="15" spans="1:10" ht="42" customHeight="1">
      <c r="A15" s="46" t="s">
        <v>135</v>
      </c>
      <c r="B15" s="106">
        <f t="shared" si="0"/>
        <v>33</v>
      </c>
      <c r="C15" s="41">
        <v>4</v>
      </c>
      <c r="D15" s="41">
        <v>10</v>
      </c>
      <c r="E15" s="41">
        <v>8</v>
      </c>
      <c r="F15" s="41">
        <v>0</v>
      </c>
      <c r="G15" s="41">
        <v>0</v>
      </c>
      <c r="H15" s="41">
        <v>11</v>
      </c>
      <c r="I15" s="41">
        <v>0</v>
      </c>
      <c r="J15" s="41">
        <v>0</v>
      </c>
    </row>
    <row r="16" spans="1:10" ht="42" customHeight="1">
      <c r="A16" s="46" t="s">
        <v>182</v>
      </c>
      <c r="B16" s="106">
        <f t="shared" si="0"/>
        <v>33</v>
      </c>
      <c r="C16" s="41">
        <v>4</v>
      </c>
      <c r="D16" s="41">
        <v>10</v>
      </c>
      <c r="E16" s="41">
        <v>8</v>
      </c>
      <c r="F16" s="41">
        <v>0</v>
      </c>
      <c r="G16" s="41">
        <v>0</v>
      </c>
      <c r="H16" s="41">
        <v>11</v>
      </c>
      <c r="I16" s="41">
        <v>0</v>
      </c>
      <c r="J16" s="41">
        <v>0</v>
      </c>
    </row>
    <row r="17" spans="1:11" ht="42" customHeight="1">
      <c r="A17" s="46" t="s">
        <v>189</v>
      </c>
      <c r="B17" s="106">
        <f t="shared" si="0"/>
        <v>23</v>
      </c>
      <c r="C17" s="41">
        <v>1</v>
      </c>
      <c r="D17" s="41">
        <v>12</v>
      </c>
      <c r="E17" s="41">
        <v>2</v>
      </c>
      <c r="F17" s="41">
        <v>0</v>
      </c>
      <c r="G17" s="41"/>
      <c r="H17" s="41">
        <v>8</v>
      </c>
      <c r="I17" s="41">
        <v>0</v>
      </c>
      <c r="J17" s="41">
        <v>0</v>
      </c>
      <c r="K17" s="7"/>
    </row>
    <row r="18" spans="1:10" ht="42" customHeight="1">
      <c r="A18" s="46" t="s">
        <v>218</v>
      </c>
      <c r="B18" s="35">
        <f t="shared" si="0"/>
        <v>28</v>
      </c>
      <c r="C18" s="41">
        <v>0</v>
      </c>
      <c r="D18" s="41">
        <v>16</v>
      </c>
      <c r="E18" s="41">
        <v>2</v>
      </c>
      <c r="F18" s="41">
        <v>0</v>
      </c>
      <c r="G18" s="41"/>
      <c r="H18" s="41">
        <v>10</v>
      </c>
      <c r="I18" s="41">
        <v>0</v>
      </c>
      <c r="J18" s="41">
        <v>0</v>
      </c>
    </row>
    <row r="19" spans="1:10" ht="42" customHeight="1">
      <c r="A19" s="46" t="s">
        <v>220</v>
      </c>
      <c r="B19" s="35">
        <v>31</v>
      </c>
      <c r="C19" s="41">
        <v>0</v>
      </c>
      <c r="D19" s="41">
        <v>20</v>
      </c>
      <c r="E19" s="41">
        <v>4</v>
      </c>
      <c r="F19" s="41">
        <v>2</v>
      </c>
      <c r="G19" s="41"/>
      <c r="H19" s="41">
        <v>5</v>
      </c>
      <c r="I19" s="41">
        <v>0</v>
      </c>
      <c r="J19" s="41">
        <v>0</v>
      </c>
    </row>
    <row r="20" spans="1:10" ht="42" customHeight="1">
      <c r="A20" s="46" t="s">
        <v>223</v>
      </c>
      <c r="B20" s="35">
        <v>34</v>
      </c>
      <c r="C20" s="41">
        <v>0</v>
      </c>
      <c r="D20" s="41">
        <v>24</v>
      </c>
      <c r="E20" s="41">
        <v>3</v>
      </c>
      <c r="F20" s="41">
        <v>2</v>
      </c>
      <c r="G20" s="41"/>
      <c r="H20" s="41">
        <v>5</v>
      </c>
      <c r="I20" s="41">
        <v>0</v>
      </c>
      <c r="J20" s="41">
        <v>0</v>
      </c>
    </row>
    <row r="21" spans="1:10" ht="42" customHeight="1">
      <c r="A21" s="46" t="s">
        <v>227</v>
      </c>
      <c r="B21" s="35">
        <v>36</v>
      </c>
      <c r="C21" s="41">
        <v>0</v>
      </c>
      <c r="D21" s="41">
        <v>29</v>
      </c>
      <c r="E21" s="41">
        <v>1</v>
      </c>
      <c r="F21" s="41">
        <v>1</v>
      </c>
      <c r="G21" s="41"/>
      <c r="H21" s="41">
        <v>5</v>
      </c>
      <c r="I21" s="41">
        <v>0</v>
      </c>
      <c r="J21" s="41">
        <v>0</v>
      </c>
    </row>
    <row r="22" spans="1:10" ht="42" customHeight="1">
      <c r="A22" s="46" t="s">
        <v>233</v>
      </c>
      <c r="B22" s="35">
        <v>32</v>
      </c>
      <c r="C22" s="41">
        <v>0</v>
      </c>
      <c r="D22" s="41">
        <v>23</v>
      </c>
      <c r="E22" s="41">
        <v>2</v>
      </c>
      <c r="F22" s="41">
        <v>1</v>
      </c>
      <c r="G22" s="41"/>
      <c r="H22" s="41">
        <v>6</v>
      </c>
      <c r="I22" s="41">
        <v>0</v>
      </c>
      <c r="J22" s="41">
        <v>0</v>
      </c>
    </row>
    <row r="23" spans="1:10" ht="42" customHeight="1">
      <c r="A23" s="46" t="s">
        <v>241</v>
      </c>
      <c r="B23" s="35">
        <v>32</v>
      </c>
      <c r="C23" s="41">
        <v>2</v>
      </c>
      <c r="D23" s="41">
        <v>23</v>
      </c>
      <c r="E23" s="41">
        <v>3</v>
      </c>
      <c r="F23" s="41">
        <v>0</v>
      </c>
      <c r="G23" s="41"/>
      <c r="H23" s="41">
        <v>4</v>
      </c>
      <c r="I23" s="41">
        <v>0</v>
      </c>
      <c r="J23" s="41">
        <v>0</v>
      </c>
    </row>
    <row r="24" spans="1:10" ht="42" customHeight="1">
      <c r="A24" s="46" t="s">
        <v>246</v>
      </c>
      <c r="B24" s="35">
        <v>35</v>
      </c>
      <c r="C24" s="41">
        <v>3</v>
      </c>
      <c r="D24" s="41">
        <v>22</v>
      </c>
      <c r="E24" s="41">
        <v>3</v>
      </c>
      <c r="F24" s="41">
        <v>1</v>
      </c>
      <c r="G24" s="41"/>
      <c r="H24" s="41">
        <v>6</v>
      </c>
      <c r="I24" s="41">
        <v>0</v>
      </c>
      <c r="J24" s="41">
        <v>0</v>
      </c>
    </row>
    <row r="25" spans="1:10" ht="15.75" customHeight="1">
      <c r="A25" s="164" t="s">
        <v>25</v>
      </c>
      <c r="B25" s="165"/>
      <c r="C25" s="165"/>
      <c r="D25" s="165"/>
      <c r="E25" s="165"/>
      <c r="F25" s="165"/>
      <c r="G25" s="165"/>
      <c r="H25" s="165"/>
      <c r="I25" s="48"/>
      <c r="J25" s="49"/>
    </row>
    <row r="26" spans="1:10" ht="15.75" customHeight="1">
      <c r="A26" s="133" t="s">
        <v>42</v>
      </c>
      <c r="B26" s="20"/>
      <c r="C26" s="20"/>
      <c r="D26" s="20"/>
      <c r="E26" s="20"/>
      <c r="F26" s="48"/>
      <c r="G26" s="48"/>
      <c r="H26" s="48"/>
      <c r="I26" s="48"/>
      <c r="J26" s="49"/>
    </row>
    <row r="27" spans="1:10" ht="15.75" customHeight="1">
      <c r="A27" s="31"/>
      <c r="B27" s="32"/>
      <c r="C27" s="32"/>
      <c r="D27" s="32"/>
      <c r="E27" s="32"/>
      <c r="F27" s="32"/>
      <c r="G27" s="32"/>
      <c r="H27" s="32"/>
      <c r="I27" s="32"/>
      <c r="J27" s="33"/>
    </row>
    <row r="28" ht="15.75" customHeight="1"/>
    <row r="29" ht="24" customHeight="1"/>
    <row r="30" ht="24.75" customHeight="1"/>
    <row r="31" ht="15.75" customHeight="1"/>
    <row r="32" ht="18.75" customHeight="1"/>
    <row r="33" ht="21" customHeight="1"/>
    <row r="34" ht="25.5" customHeight="1"/>
    <row r="35" ht="25.5" customHeight="1"/>
    <row r="36" ht="25.5" customHeight="1"/>
    <row r="37" ht="39.75" customHeight="1"/>
    <row r="38" ht="29.25" customHeight="1"/>
    <row r="39" ht="25.5" customHeight="1"/>
    <row r="40" ht="29.25" customHeight="1"/>
    <row r="41" ht="25.5" customHeight="1"/>
    <row r="42" ht="19.5" customHeight="1"/>
  </sheetData>
  <sheetProtection/>
  <mergeCells count="4">
    <mergeCell ref="I1:J1"/>
    <mergeCell ref="A25:H25"/>
    <mergeCell ref="A2:J2"/>
    <mergeCell ref="A3:J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29"/>
  <sheetViews>
    <sheetView zoomScalePageLayoutView="0" workbookViewId="0" topLeftCell="A22">
      <selection activeCell="G26" sqref="G26"/>
    </sheetView>
  </sheetViews>
  <sheetFormatPr defaultColWidth="4.75390625" defaultRowHeight="19.5" customHeight="1"/>
  <cols>
    <col min="1" max="1" width="8.25390625" style="15" customWidth="1"/>
    <col min="2" max="10" width="8.25390625" style="6" customWidth="1"/>
    <col min="11" max="11" width="8.75390625" style="6" customWidth="1"/>
    <col min="12" max="16384" width="4.75390625" style="6" customWidth="1"/>
  </cols>
  <sheetData>
    <row r="1" spans="1:2" ht="19.5" customHeight="1">
      <c r="A1" s="169" t="s">
        <v>196</v>
      </c>
      <c r="B1" s="165"/>
    </row>
    <row r="2" spans="1:55" s="4" customFormat="1" ht="27" customHeight="1">
      <c r="A2" s="153" t="s">
        <v>130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28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</row>
    <row r="3" spans="1:55" s="2" customFormat="1" ht="24" customHeight="1">
      <c r="A3" s="159" t="s">
        <v>94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</row>
    <row r="4" spans="1:55" s="2" customFormat="1" ht="18" customHeight="1">
      <c r="A4" s="65" t="s">
        <v>95</v>
      </c>
      <c r="B4" s="65" t="s">
        <v>78</v>
      </c>
      <c r="C4" s="15"/>
      <c r="D4" s="15"/>
      <c r="E4" s="15"/>
      <c r="F4" s="15"/>
      <c r="G4" s="15"/>
      <c r="H4" s="15"/>
      <c r="I4" s="15"/>
      <c r="J4" s="15"/>
      <c r="K4" s="76" t="s">
        <v>96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</row>
    <row r="5" spans="1:55" s="10" customFormat="1" ht="26.25" customHeight="1">
      <c r="A5" s="170" t="s">
        <v>26</v>
      </c>
      <c r="B5" s="170" t="s">
        <v>27</v>
      </c>
      <c r="C5" s="173" t="s">
        <v>28</v>
      </c>
      <c r="D5" s="174"/>
      <c r="E5" s="176" t="s">
        <v>23</v>
      </c>
      <c r="F5" s="177"/>
      <c r="G5" s="177"/>
      <c r="H5" s="177"/>
      <c r="I5" s="177"/>
      <c r="J5" s="177"/>
      <c r="K5" s="177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</row>
    <row r="6" spans="1:55" s="11" customFormat="1" ht="54" customHeight="1">
      <c r="A6" s="171"/>
      <c r="B6" s="172"/>
      <c r="C6" s="94" t="s">
        <v>29</v>
      </c>
      <c r="D6" s="94" t="s">
        <v>30</v>
      </c>
      <c r="E6" s="95" t="s">
        <v>43</v>
      </c>
      <c r="F6" s="92" t="s">
        <v>44</v>
      </c>
      <c r="G6" s="72" t="s">
        <v>31</v>
      </c>
      <c r="H6" s="67" t="s">
        <v>32</v>
      </c>
      <c r="I6" s="67" t="s">
        <v>33</v>
      </c>
      <c r="J6" s="67" t="s">
        <v>34</v>
      </c>
      <c r="K6" s="96" t="s">
        <v>45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</row>
    <row r="7" spans="1:33" ht="39.75" customHeight="1">
      <c r="A7" s="66" t="s">
        <v>46</v>
      </c>
      <c r="B7" s="102">
        <f>SUM(C7:D7)</f>
        <v>44</v>
      </c>
      <c r="C7" s="102">
        <v>30</v>
      </c>
      <c r="D7" s="102">
        <v>14</v>
      </c>
      <c r="E7" s="103">
        <v>43.48</v>
      </c>
      <c r="F7" s="102">
        <v>5</v>
      </c>
      <c r="G7" s="102">
        <v>11</v>
      </c>
      <c r="H7" s="102">
        <v>14</v>
      </c>
      <c r="I7" s="102">
        <v>14</v>
      </c>
      <c r="J7" s="102">
        <v>0</v>
      </c>
      <c r="K7" s="102">
        <v>0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11" ht="39.75" customHeight="1">
      <c r="A8" s="145" t="s">
        <v>47</v>
      </c>
      <c r="B8" s="102">
        <f>SUM(C8:D8)</f>
        <v>45</v>
      </c>
      <c r="C8" s="102">
        <v>32</v>
      </c>
      <c r="D8" s="102">
        <v>13</v>
      </c>
      <c r="E8" s="103">
        <v>42.71</v>
      </c>
      <c r="F8" s="102">
        <v>6</v>
      </c>
      <c r="G8" s="102">
        <v>10</v>
      </c>
      <c r="H8" s="102">
        <v>16</v>
      </c>
      <c r="I8" s="102">
        <v>13</v>
      </c>
      <c r="J8" s="102">
        <v>0</v>
      </c>
      <c r="K8" s="102">
        <v>0</v>
      </c>
    </row>
    <row r="9" spans="1:11" ht="39.75" customHeight="1">
      <c r="A9" s="145" t="s">
        <v>48</v>
      </c>
      <c r="B9" s="102">
        <f>SUM(C9:D9)</f>
        <v>47</v>
      </c>
      <c r="C9" s="102">
        <v>33</v>
      </c>
      <c r="D9" s="102">
        <v>14</v>
      </c>
      <c r="E9" s="103">
        <v>45.09</v>
      </c>
      <c r="F9" s="102">
        <v>5</v>
      </c>
      <c r="G9" s="102">
        <v>11</v>
      </c>
      <c r="H9" s="102">
        <v>17</v>
      </c>
      <c r="I9" s="102">
        <v>14</v>
      </c>
      <c r="J9" s="102">
        <v>0</v>
      </c>
      <c r="K9" s="102">
        <v>0</v>
      </c>
    </row>
    <row r="10" spans="1:11" ht="39.75" customHeight="1">
      <c r="A10" s="145" t="s">
        <v>49</v>
      </c>
      <c r="B10" s="102">
        <f aca="true" t="shared" si="0" ref="B10:B16">SUM(C10:D10)</f>
        <v>26</v>
      </c>
      <c r="C10" s="102">
        <v>23</v>
      </c>
      <c r="D10" s="102">
        <v>3</v>
      </c>
      <c r="E10" s="102">
        <v>46</v>
      </c>
      <c r="F10" s="102">
        <v>1</v>
      </c>
      <c r="G10" s="102">
        <v>7</v>
      </c>
      <c r="H10" s="102">
        <v>8</v>
      </c>
      <c r="I10" s="102">
        <v>8</v>
      </c>
      <c r="J10" s="102">
        <v>2</v>
      </c>
      <c r="K10" s="102">
        <v>0</v>
      </c>
    </row>
    <row r="11" spans="1:11" ht="39.75" customHeight="1">
      <c r="A11" s="145" t="s">
        <v>50</v>
      </c>
      <c r="B11" s="104">
        <f t="shared" si="0"/>
        <v>28</v>
      </c>
      <c r="C11" s="104">
        <v>25</v>
      </c>
      <c r="D11" s="104">
        <v>3</v>
      </c>
      <c r="E11" s="104">
        <v>45</v>
      </c>
      <c r="F11" s="104">
        <v>2</v>
      </c>
      <c r="G11" s="104">
        <v>7</v>
      </c>
      <c r="H11" s="104">
        <v>6</v>
      </c>
      <c r="I11" s="104">
        <v>10</v>
      </c>
      <c r="J11" s="104">
        <v>3</v>
      </c>
      <c r="K11" s="104">
        <v>0</v>
      </c>
    </row>
    <row r="12" spans="1:11" ht="39.75" customHeight="1">
      <c r="A12" s="145" t="s">
        <v>128</v>
      </c>
      <c r="B12" s="104">
        <f t="shared" si="0"/>
        <v>31</v>
      </c>
      <c r="C12" s="104">
        <v>22</v>
      </c>
      <c r="D12" s="104">
        <v>9</v>
      </c>
      <c r="E12" s="104">
        <v>44</v>
      </c>
      <c r="F12" s="104">
        <v>2</v>
      </c>
      <c r="G12" s="104">
        <v>7</v>
      </c>
      <c r="H12" s="104">
        <v>6</v>
      </c>
      <c r="I12" s="104">
        <v>12</v>
      </c>
      <c r="J12" s="104">
        <v>4</v>
      </c>
      <c r="K12" s="104">
        <v>0</v>
      </c>
    </row>
    <row r="13" spans="1:11" ht="39.75" customHeight="1">
      <c r="A13" s="145" t="s">
        <v>133</v>
      </c>
      <c r="B13" s="104">
        <f t="shared" si="0"/>
        <v>29</v>
      </c>
      <c r="C13" s="104">
        <v>19</v>
      </c>
      <c r="D13" s="104">
        <v>10</v>
      </c>
      <c r="E13" s="111">
        <v>48.25</v>
      </c>
      <c r="F13" s="104">
        <v>5</v>
      </c>
      <c r="G13" s="104">
        <v>8</v>
      </c>
      <c r="H13" s="104">
        <v>5</v>
      </c>
      <c r="I13" s="104">
        <v>8</v>
      </c>
      <c r="J13" s="104">
        <v>3</v>
      </c>
      <c r="K13" s="104">
        <v>0</v>
      </c>
    </row>
    <row r="14" spans="1:11" ht="39.75" customHeight="1">
      <c r="A14" s="145" t="s">
        <v>184</v>
      </c>
      <c r="B14" s="102">
        <f t="shared" si="0"/>
        <v>33</v>
      </c>
      <c r="C14" s="104">
        <v>21</v>
      </c>
      <c r="D14" s="104">
        <v>12</v>
      </c>
      <c r="E14" s="111">
        <v>45.7</v>
      </c>
      <c r="F14" s="104">
        <v>3</v>
      </c>
      <c r="G14" s="104">
        <v>10</v>
      </c>
      <c r="H14" s="104">
        <v>6</v>
      </c>
      <c r="I14" s="104">
        <v>10</v>
      </c>
      <c r="J14" s="104">
        <v>4</v>
      </c>
      <c r="K14" s="104">
        <v>0</v>
      </c>
    </row>
    <row r="15" spans="1:11" ht="39.75" customHeight="1">
      <c r="A15" s="145" t="s">
        <v>183</v>
      </c>
      <c r="B15" s="102">
        <f t="shared" si="0"/>
        <v>33</v>
      </c>
      <c r="C15" s="104">
        <v>21</v>
      </c>
      <c r="D15" s="104">
        <v>12</v>
      </c>
      <c r="E15" s="111">
        <v>45.7</v>
      </c>
      <c r="F15" s="104">
        <v>3</v>
      </c>
      <c r="G15" s="104">
        <v>10</v>
      </c>
      <c r="H15" s="104">
        <v>6</v>
      </c>
      <c r="I15" s="104">
        <v>10</v>
      </c>
      <c r="J15" s="104">
        <v>4</v>
      </c>
      <c r="K15" s="104">
        <v>0</v>
      </c>
    </row>
    <row r="16" spans="1:11" ht="39.75" customHeight="1">
      <c r="A16" s="145" t="s">
        <v>190</v>
      </c>
      <c r="B16" s="104">
        <f t="shared" si="0"/>
        <v>23</v>
      </c>
      <c r="C16" s="104">
        <v>13</v>
      </c>
      <c r="D16" s="104">
        <v>10</v>
      </c>
      <c r="E16" s="104">
        <v>39.69</v>
      </c>
      <c r="F16" s="104">
        <v>3</v>
      </c>
      <c r="G16" s="104">
        <v>4</v>
      </c>
      <c r="H16" s="104">
        <v>4</v>
      </c>
      <c r="I16" s="104">
        <v>10</v>
      </c>
      <c r="J16" s="104">
        <v>1</v>
      </c>
      <c r="K16" s="104">
        <v>1</v>
      </c>
    </row>
    <row r="17" spans="1:11" ht="39.75" customHeight="1">
      <c r="A17" s="145" t="s">
        <v>219</v>
      </c>
      <c r="B17" s="104">
        <v>28</v>
      </c>
      <c r="C17" s="104">
        <v>15</v>
      </c>
      <c r="D17" s="104">
        <v>13</v>
      </c>
      <c r="E17" s="104">
        <f>(29*3+35*5+45*5+55*7+62*2)/22</f>
        <v>45.27272727272727</v>
      </c>
      <c r="F17" s="104">
        <v>3</v>
      </c>
      <c r="G17" s="104">
        <v>5</v>
      </c>
      <c r="H17" s="104">
        <v>5</v>
      </c>
      <c r="I17" s="104">
        <v>7</v>
      </c>
      <c r="J17" s="104">
        <v>2</v>
      </c>
      <c r="K17" s="104">
        <v>0</v>
      </c>
    </row>
    <row r="18" spans="1:11" ht="39.75" customHeight="1">
      <c r="A18" s="145" t="s">
        <v>221</v>
      </c>
      <c r="B18" s="104">
        <v>31</v>
      </c>
      <c r="C18" s="104">
        <v>21</v>
      </c>
      <c r="D18" s="104">
        <v>10</v>
      </c>
      <c r="E18" s="104">
        <f>(29*3+35*11+45*8+55*5+62*4)/31</f>
        <v>43.70967741935484</v>
      </c>
      <c r="F18" s="104">
        <v>3</v>
      </c>
      <c r="G18" s="104">
        <v>11</v>
      </c>
      <c r="H18" s="104">
        <v>8</v>
      </c>
      <c r="I18" s="104">
        <v>5</v>
      </c>
      <c r="J18" s="104">
        <v>4</v>
      </c>
      <c r="K18" s="104">
        <v>0</v>
      </c>
    </row>
    <row r="19" spans="1:11" ht="39.75" customHeight="1">
      <c r="A19" s="145" t="s">
        <v>224</v>
      </c>
      <c r="B19" s="104">
        <v>34</v>
      </c>
      <c r="C19" s="104">
        <v>22</v>
      </c>
      <c r="D19" s="104">
        <v>12</v>
      </c>
      <c r="E19" s="104">
        <f>(29*3+35*13+45*8+55*6+62*4)/34</f>
        <v>43.529411764705884</v>
      </c>
      <c r="F19" s="104">
        <v>3</v>
      </c>
      <c r="G19" s="104">
        <v>13</v>
      </c>
      <c r="H19" s="104">
        <v>8</v>
      </c>
      <c r="I19" s="104">
        <v>6</v>
      </c>
      <c r="J19" s="104">
        <v>4</v>
      </c>
      <c r="K19" s="104">
        <v>0</v>
      </c>
    </row>
    <row r="20" spans="1:11" ht="39.75" customHeight="1">
      <c r="A20" s="145" t="s">
        <v>228</v>
      </c>
      <c r="B20" s="104">
        <v>36</v>
      </c>
      <c r="C20" s="104">
        <v>18</v>
      </c>
      <c r="D20" s="104">
        <v>18</v>
      </c>
      <c r="E20" s="104">
        <v>42</v>
      </c>
      <c r="F20" s="104">
        <v>5</v>
      </c>
      <c r="G20" s="104">
        <v>15</v>
      </c>
      <c r="H20" s="104">
        <v>8</v>
      </c>
      <c r="I20" s="104">
        <v>5</v>
      </c>
      <c r="J20" s="104">
        <v>2</v>
      </c>
      <c r="K20" s="104">
        <v>1</v>
      </c>
    </row>
    <row r="21" spans="1:11" ht="39.75" customHeight="1">
      <c r="A21" s="145" t="s">
        <v>234</v>
      </c>
      <c r="B21" s="104">
        <v>32</v>
      </c>
      <c r="C21" s="104">
        <v>16</v>
      </c>
      <c r="D21" s="104">
        <v>16</v>
      </c>
      <c r="E21" s="104">
        <v>41</v>
      </c>
      <c r="F21" s="104">
        <v>5</v>
      </c>
      <c r="G21" s="104">
        <v>12</v>
      </c>
      <c r="H21" s="104">
        <v>5</v>
      </c>
      <c r="I21" s="104">
        <v>7</v>
      </c>
      <c r="J21" s="104">
        <v>2</v>
      </c>
      <c r="K21" s="104">
        <v>1</v>
      </c>
    </row>
    <row r="22" spans="1:11" ht="39.75" customHeight="1">
      <c r="A22" s="145" t="s">
        <v>239</v>
      </c>
      <c r="B22" s="104">
        <v>32</v>
      </c>
      <c r="C22" s="104">
        <v>15</v>
      </c>
      <c r="D22" s="104">
        <v>17</v>
      </c>
      <c r="E22" s="104">
        <v>35</v>
      </c>
      <c r="F22" s="104">
        <v>8</v>
      </c>
      <c r="G22" s="104">
        <v>11</v>
      </c>
      <c r="H22" s="104">
        <v>8</v>
      </c>
      <c r="I22" s="104">
        <v>4</v>
      </c>
      <c r="J22" s="104">
        <v>1</v>
      </c>
      <c r="K22" s="104">
        <v>0</v>
      </c>
    </row>
    <row r="23" spans="1:11" ht="39.75" customHeight="1">
      <c r="A23" s="145" t="s">
        <v>247</v>
      </c>
      <c r="B23" s="104">
        <v>35</v>
      </c>
      <c r="C23" s="104">
        <v>16</v>
      </c>
      <c r="D23" s="104">
        <v>19</v>
      </c>
      <c r="E23" s="104">
        <v>40</v>
      </c>
      <c r="F23" s="104">
        <v>7</v>
      </c>
      <c r="G23" s="104">
        <v>11</v>
      </c>
      <c r="H23" s="104">
        <v>10</v>
      </c>
      <c r="I23" s="104">
        <v>6</v>
      </c>
      <c r="J23" s="104">
        <v>1</v>
      </c>
      <c r="K23" s="104">
        <v>0</v>
      </c>
    </row>
    <row r="24" spans="1:17" ht="18" customHeight="1">
      <c r="A24" s="47" t="s">
        <v>6</v>
      </c>
      <c r="B24" s="50"/>
      <c r="C24" s="50"/>
      <c r="D24" s="50"/>
      <c r="E24" s="51"/>
      <c r="F24" s="51"/>
      <c r="G24" s="51"/>
      <c r="H24" s="51"/>
      <c r="I24" s="51"/>
      <c r="J24" s="51"/>
      <c r="K24" s="51"/>
      <c r="Q24" s="7"/>
    </row>
    <row r="25" ht="18" customHeight="1">
      <c r="A25" s="1"/>
    </row>
    <row r="26" ht="18" customHeight="1">
      <c r="A26" s="1"/>
    </row>
    <row r="27" ht="19.5" customHeight="1">
      <c r="A27" s="14"/>
    </row>
    <row r="28" spans="3:4" ht="19.5" customHeight="1">
      <c r="C28" s="7"/>
      <c r="D28" s="7"/>
    </row>
    <row r="29" ht="19.5" customHeight="1">
      <c r="C29" s="7"/>
    </row>
  </sheetData>
  <sheetProtection/>
  <mergeCells count="7">
    <mergeCell ref="A1:B1"/>
    <mergeCell ref="A5:A6"/>
    <mergeCell ref="B5:B6"/>
    <mergeCell ref="C5:D5"/>
    <mergeCell ref="A2:K2"/>
    <mergeCell ref="A3:K3"/>
    <mergeCell ref="E5:K5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zoomScale="120" zoomScaleNormal="120" zoomScalePageLayoutView="0" workbookViewId="0" topLeftCell="A16">
      <selection activeCell="G23" sqref="G23"/>
    </sheetView>
  </sheetViews>
  <sheetFormatPr defaultColWidth="9.00390625" defaultRowHeight="16.5"/>
  <cols>
    <col min="1" max="1" width="7.625" style="16" customWidth="1"/>
    <col min="2" max="2" width="8.375" style="0" customWidth="1"/>
    <col min="3" max="3" width="6.875" style="0" customWidth="1"/>
    <col min="4" max="5" width="5.125" style="0" customWidth="1"/>
    <col min="6" max="6" width="6.375" style="0" customWidth="1"/>
    <col min="7" max="9" width="5.125" style="0" customWidth="1"/>
    <col min="10" max="10" width="6.625" style="0" customWidth="1"/>
    <col min="11" max="13" width="5.125" style="0" customWidth="1"/>
    <col min="14" max="14" width="7.50390625" style="0" customWidth="1"/>
    <col min="15" max="15" width="7.50390625" style="21" customWidth="1"/>
  </cols>
  <sheetData>
    <row r="1" spans="12:15" ht="16.5">
      <c r="L1" s="178" t="s">
        <v>197</v>
      </c>
      <c r="M1" s="178"/>
      <c r="N1" s="178"/>
      <c r="O1" s="178"/>
    </row>
    <row r="2" spans="1:15" s="17" customFormat="1" ht="24" customHeight="1">
      <c r="A2" s="180" t="s">
        <v>35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15" s="17" customFormat="1" ht="24" customHeight="1">
      <c r="A3" s="160" t="s">
        <v>124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</row>
    <row r="4" spans="1:15" s="17" customFormat="1" ht="12" customHeight="1">
      <c r="A4" s="62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s="17" customFormat="1" ht="48" customHeight="1">
      <c r="A5" s="81" t="s">
        <v>97</v>
      </c>
      <c r="B5" s="82" t="s">
        <v>98</v>
      </c>
      <c r="C5" s="83" t="s">
        <v>99</v>
      </c>
      <c r="D5" s="182" t="s">
        <v>100</v>
      </c>
      <c r="E5" s="183"/>
      <c r="F5" s="184"/>
      <c r="G5" s="182" t="s">
        <v>101</v>
      </c>
      <c r="H5" s="183"/>
      <c r="I5" s="184"/>
      <c r="J5" s="84" t="s">
        <v>102</v>
      </c>
      <c r="K5" s="182" t="s">
        <v>103</v>
      </c>
      <c r="L5" s="183"/>
      <c r="M5" s="184"/>
      <c r="N5" s="83" t="s">
        <v>104</v>
      </c>
      <c r="O5" s="85" t="s">
        <v>105</v>
      </c>
    </row>
    <row r="6" spans="1:15" s="19" customFormat="1" ht="42" customHeight="1">
      <c r="A6" s="86" t="s">
        <v>4</v>
      </c>
      <c r="B6" s="87" t="s">
        <v>106</v>
      </c>
      <c r="C6" s="88" t="s">
        <v>107</v>
      </c>
      <c r="D6" s="89" t="s">
        <v>108</v>
      </c>
      <c r="E6" s="89" t="s">
        <v>109</v>
      </c>
      <c r="F6" s="89" t="s">
        <v>110</v>
      </c>
      <c r="G6" s="89" t="s">
        <v>111</v>
      </c>
      <c r="H6" s="89" t="s">
        <v>112</v>
      </c>
      <c r="I6" s="89" t="s">
        <v>113</v>
      </c>
      <c r="J6" s="90" t="s">
        <v>5</v>
      </c>
      <c r="K6" s="89" t="s">
        <v>108</v>
      </c>
      <c r="L6" s="89" t="s">
        <v>114</v>
      </c>
      <c r="M6" s="89" t="s">
        <v>110</v>
      </c>
      <c r="N6" s="90" t="s">
        <v>16</v>
      </c>
      <c r="O6" s="91" t="s">
        <v>51</v>
      </c>
    </row>
    <row r="7" spans="1:15" s="20" customFormat="1" ht="40.5" customHeight="1">
      <c r="A7" s="135" t="s">
        <v>198</v>
      </c>
      <c r="B7" s="37" t="s">
        <v>52</v>
      </c>
      <c r="C7" s="44" t="s">
        <v>53</v>
      </c>
      <c r="D7" s="44" t="s">
        <v>53</v>
      </c>
      <c r="E7" s="44" t="s">
        <v>53</v>
      </c>
      <c r="F7" s="44" t="s">
        <v>53</v>
      </c>
      <c r="G7" s="44" t="s">
        <v>53</v>
      </c>
      <c r="H7" s="44" t="s">
        <v>53</v>
      </c>
      <c r="I7" s="44" t="s">
        <v>53</v>
      </c>
      <c r="J7" s="44" t="s">
        <v>53</v>
      </c>
      <c r="K7" s="44" t="s">
        <v>53</v>
      </c>
      <c r="L7" s="44" t="s">
        <v>53</v>
      </c>
      <c r="M7" s="44" t="s">
        <v>53</v>
      </c>
      <c r="N7" s="44" t="s">
        <v>53</v>
      </c>
      <c r="O7" s="44" t="s">
        <v>53</v>
      </c>
    </row>
    <row r="8" spans="1:15" s="20" customFormat="1" ht="40.5" customHeight="1">
      <c r="A8" s="135" t="s">
        <v>199</v>
      </c>
      <c r="B8" s="37" t="s">
        <v>54</v>
      </c>
      <c r="C8" s="44" t="s">
        <v>53</v>
      </c>
      <c r="D8" s="44" t="s">
        <v>53</v>
      </c>
      <c r="E8" s="44" t="s">
        <v>53</v>
      </c>
      <c r="F8" s="44" t="s">
        <v>53</v>
      </c>
      <c r="G8" s="44" t="s">
        <v>53</v>
      </c>
      <c r="H8" s="44" t="s">
        <v>53</v>
      </c>
      <c r="I8" s="44" t="s">
        <v>53</v>
      </c>
      <c r="J8" s="44" t="s">
        <v>53</v>
      </c>
      <c r="K8" s="44" t="s">
        <v>53</v>
      </c>
      <c r="L8" s="44" t="s">
        <v>53</v>
      </c>
      <c r="M8" s="44" t="s">
        <v>53</v>
      </c>
      <c r="N8" s="44" t="s">
        <v>53</v>
      </c>
      <c r="O8" s="44" t="s">
        <v>53</v>
      </c>
    </row>
    <row r="9" spans="1:15" s="20" customFormat="1" ht="40.5" customHeight="1">
      <c r="A9" s="135" t="s">
        <v>200</v>
      </c>
      <c r="B9" s="37" t="s">
        <v>55</v>
      </c>
      <c r="C9" s="44" t="s">
        <v>53</v>
      </c>
      <c r="D9" s="44" t="s">
        <v>53</v>
      </c>
      <c r="E9" s="44" t="s">
        <v>53</v>
      </c>
      <c r="F9" s="44" t="s">
        <v>53</v>
      </c>
      <c r="G9" s="44" t="s">
        <v>53</v>
      </c>
      <c r="H9" s="44" t="s">
        <v>53</v>
      </c>
      <c r="I9" s="44" t="s">
        <v>53</v>
      </c>
      <c r="J9" s="44" t="s">
        <v>53</v>
      </c>
      <c r="K9" s="44" t="s">
        <v>53</v>
      </c>
      <c r="L9" s="44" t="s">
        <v>53</v>
      </c>
      <c r="M9" s="44" t="s">
        <v>53</v>
      </c>
      <c r="N9" s="44" t="s">
        <v>53</v>
      </c>
      <c r="O9" s="44" t="s">
        <v>53</v>
      </c>
    </row>
    <row r="10" spans="1:15" s="20" customFormat="1" ht="40.5" customHeight="1">
      <c r="A10" s="135" t="s">
        <v>201</v>
      </c>
      <c r="B10" s="37" t="s">
        <v>56</v>
      </c>
      <c r="C10" s="44" t="s">
        <v>53</v>
      </c>
      <c r="D10" s="44" t="s">
        <v>53</v>
      </c>
      <c r="E10" s="44" t="s">
        <v>53</v>
      </c>
      <c r="F10" s="44" t="s">
        <v>53</v>
      </c>
      <c r="G10" s="44" t="s">
        <v>53</v>
      </c>
      <c r="H10" s="44" t="s">
        <v>53</v>
      </c>
      <c r="I10" s="44" t="s">
        <v>53</v>
      </c>
      <c r="J10" s="44" t="s">
        <v>53</v>
      </c>
      <c r="K10" s="44" t="s">
        <v>53</v>
      </c>
      <c r="L10" s="44" t="s">
        <v>53</v>
      </c>
      <c r="M10" s="44" t="s">
        <v>53</v>
      </c>
      <c r="N10" s="44" t="s">
        <v>53</v>
      </c>
      <c r="O10" s="44" t="s">
        <v>53</v>
      </c>
    </row>
    <row r="11" spans="1:15" s="20" customFormat="1" ht="40.5" customHeight="1">
      <c r="A11" s="135" t="s">
        <v>202</v>
      </c>
      <c r="B11" s="37" t="s">
        <v>57</v>
      </c>
      <c r="C11" s="44" t="s">
        <v>53</v>
      </c>
      <c r="D11" s="44" t="s">
        <v>53</v>
      </c>
      <c r="E11" s="44" t="s">
        <v>53</v>
      </c>
      <c r="F11" s="44" t="s">
        <v>53</v>
      </c>
      <c r="G11" s="44" t="s">
        <v>53</v>
      </c>
      <c r="H11" s="44" t="s">
        <v>53</v>
      </c>
      <c r="I11" s="44" t="s">
        <v>53</v>
      </c>
      <c r="J11" s="44" t="s">
        <v>53</v>
      </c>
      <c r="K11" s="44" t="s">
        <v>53</v>
      </c>
      <c r="L11" s="44" t="s">
        <v>53</v>
      </c>
      <c r="M11" s="44" t="s">
        <v>53</v>
      </c>
      <c r="N11" s="44" t="s">
        <v>53</v>
      </c>
      <c r="O11" s="44" t="s">
        <v>53</v>
      </c>
    </row>
    <row r="12" spans="1:15" s="20" customFormat="1" ht="40.5" customHeight="1">
      <c r="A12" s="135" t="s">
        <v>203</v>
      </c>
      <c r="B12" s="37" t="s">
        <v>58</v>
      </c>
      <c r="C12" s="44" t="s">
        <v>53</v>
      </c>
      <c r="D12" s="44" t="s">
        <v>53</v>
      </c>
      <c r="E12" s="44" t="s">
        <v>53</v>
      </c>
      <c r="F12" s="44" t="s">
        <v>53</v>
      </c>
      <c r="G12" s="44" t="s">
        <v>53</v>
      </c>
      <c r="H12" s="44" t="s">
        <v>53</v>
      </c>
      <c r="I12" s="44" t="s">
        <v>53</v>
      </c>
      <c r="J12" s="44" t="s">
        <v>53</v>
      </c>
      <c r="K12" s="44" t="s">
        <v>53</v>
      </c>
      <c r="L12" s="44" t="s">
        <v>53</v>
      </c>
      <c r="M12" s="44" t="s">
        <v>53</v>
      </c>
      <c r="N12" s="44" t="s">
        <v>53</v>
      </c>
      <c r="O12" s="44" t="s">
        <v>53</v>
      </c>
    </row>
    <row r="13" spans="1:15" s="20" customFormat="1" ht="40.5" customHeight="1">
      <c r="A13" s="135" t="s">
        <v>204</v>
      </c>
      <c r="B13" s="37" t="s">
        <v>60</v>
      </c>
      <c r="C13" s="44" t="s">
        <v>53</v>
      </c>
      <c r="D13" s="44" t="s">
        <v>53</v>
      </c>
      <c r="E13" s="44" t="s">
        <v>53</v>
      </c>
      <c r="F13" s="44" t="s">
        <v>53</v>
      </c>
      <c r="G13" s="44" t="s">
        <v>53</v>
      </c>
      <c r="H13" s="44" t="s">
        <v>53</v>
      </c>
      <c r="I13" s="44" t="s">
        <v>53</v>
      </c>
      <c r="J13" s="44" t="s">
        <v>53</v>
      </c>
      <c r="K13" s="44" t="s">
        <v>53</v>
      </c>
      <c r="L13" s="44" t="s">
        <v>53</v>
      </c>
      <c r="M13" s="44" t="s">
        <v>53</v>
      </c>
      <c r="N13" s="44" t="s">
        <v>53</v>
      </c>
      <c r="O13" s="44" t="s">
        <v>53</v>
      </c>
    </row>
    <row r="14" spans="1:15" s="20" customFormat="1" ht="40.5" customHeight="1">
      <c r="A14" s="135" t="s">
        <v>205</v>
      </c>
      <c r="B14" s="37" t="s">
        <v>62</v>
      </c>
      <c r="C14" s="38">
        <v>2288</v>
      </c>
      <c r="D14" s="38">
        <f>SUM(E14:F14)</f>
        <v>13</v>
      </c>
      <c r="E14" s="38">
        <v>11</v>
      </c>
      <c r="F14" s="38">
        <v>2</v>
      </c>
      <c r="G14" s="38">
        <f>SUM(H14:I14)</f>
        <v>1686</v>
      </c>
      <c r="H14" s="38">
        <v>1635</v>
      </c>
      <c r="I14" s="38">
        <v>51</v>
      </c>
      <c r="J14" s="38">
        <v>0</v>
      </c>
      <c r="K14" s="38">
        <f>SUM(L14:M14)</f>
        <v>11</v>
      </c>
      <c r="L14" s="38">
        <v>9</v>
      </c>
      <c r="M14" s="38">
        <v>2</v>
      </c>
      <c r="N14" s="39">
        <f>G14/C14*100-0.005</f>
        <v>73.68381118881119</v>
      </c>
      <c r="O14" s="39">
        <f>K14/D14*100-0.005</f>
        <v>84.61038461538462</v>
      </c>
    </row>
    <row r="15" spans="1:15" s="20" customFormat="1" ht="40.5" customHeight="1">
      <c r="A15" s="135" t="s">
        <v>206</v>
      </c>
      <c r="B15" s="37" t="s">
        <v>64</v>
      </c>
      <c r="C15" s="38">
        <v>2519</v>
      </c>
      <c r="D15" s="38">
        <f>SUM(E15:F15)</f>
        <v>16</v>
      </c>
      <c r="E15" s="38">
        <v>13</v>
      </c>
      <c r="F15" s="38">
        <v>3</v>
      </c>
      <c r="G15" s="38">
        <f>SUM(H15:I15)</f>
        <v>1799</v>
      </c>
      <c r="H15" s="38">
        <v>1760</v>
      </c>
      <c r="I15" s="38">
        <v>39</v>
      </c>
      <c r="J15" s="38">
        <v>0</v>
      </c>
      <c r="K15" s="38">
        <f>SUM(L15:M15)</f>
        <v>11</v>
      </c>
      <c r="L15" s="38">
        <v>9</v>
      </c>
      <c r="M15" s="38">
        <v>2</v>
      </c>
      <c r="N15" s="39">
        <f>G15/C15*100-0.005</f>
        <v>71.41222905915046</v>
      </c>
      <c r="O15" s="39">
        <f>K15/D15*100-0.005</f>
        <v>68.745</v>
      </c>
    </row>
    <row r="16" spans="1:15" s="20" customFormat="1" ht="40.5" customHeight="1">
      <c r="A16" s="135" t="s">
        <v>207</v>
      </c>
      <c r="B16" s="37" t="s">
        <v>66</v>
      </c>
      <c r="C16" s="38">
        <v>2689</v>
      </c>
      <c r="D16" s="38">
        <f>SUM(E16:F16)</f>
        <v>20</v>
      </c>
      <c r="E16" s="38">
        <v>17</v>
      </c>
      <c r="F16" s="38">
        <v>3</v>
      </c>
      <c r="G16" s="38">
        <f>SUM(H16:I16)</f>
        <v>1994</v>
      </c>
      <c r="H16" s="38">
        <v>1939</v>
      </c>
      <c r="I16" s="38">
        <v>55</v>
      </c>
      <c r="J16" s="38">
        <v>1</v>
      </c>
      <c r="K16" s="38">
        <f>SUM(L16:M16)</f>
        <v>11</v>
      </c>
      <c r="L16" s="38">
        <v>9</v>
      </c>
      <c r="M16" s="38">
        <v>2</v>
      </c>
      <c r="N16" s="39">
        <f>G16/C16*100+0.005</f>
        <v>74.15896058014131</v>
      </c>
      <c r="O16" s="39">
        <f>K16/D16*100-0.005</f>
        <v>54.995000000000005</v>
      </c>
    </row>
    <row r="17" spans="1:15" s="20" customFormat="1" ht="40.5" customHeight="1">
      <c r="A17" s="135" t="s">
        <v>208</v>
      </c>
      <c r="B17" s="37" t="s">
        <v>68</v>
      </c>
      <c r="C17" s="38" t="s">
        <v>53</v>
      </c>
      <c r="D17" s="38" t="s">
        <v>53</v>
      </c>
      <c r="E17" s="38" t="s">
        <v>53</v>
      </c>
      <c r="F17" s="38" t="s">
        <v>53</v>
      </c>
      <c r="G17" s="38" t="s">
        <v>53</v>
      </c>
      <c r="H17" s="38" t="s">
        <v>53</v>
      </c>
      <c r="I17" s="38" t="s">
        <v>53</v>
      </c>
      <c r="J17" s="38" t="s">
        <v>53</v>
      </c>
      <c r="K17" s="38" t="s">
        <v>53</v>
      </c>
      <c r="L17" s="38" t="s">
        <v>53</v>
      </c>
      <c r="M17" s="38" t="s">
        <v>53</v>
      </c>
      <c r="N17" s="39" t="s">
        <v>53</v>
      </c>
      <c r="O17" s="39" t="s">
        <v>53</v>
      </c>
    </row>
    <row r="18" spans="1:15" s="20" customFormat="1" ht="40.5" customHeight="1">
      <c r="A18" s="135" t="s">
        <v>209</v>
      </c>
      <c r="B18" s="37">
        <v>35959</v>
      </c>
      <c r="C18" s="38">
        <v>2972</v>
      </c>
      <c r="D18" s="38">
        <f>SUM(E18:F18)</f>
        <v>14</v>
      </c>
      <c r="E18" s="38">
        <v>9</v>
      </c>
      <c r="F18" s="38">
        <v>5</v>
      </c>
      <c r="G18" s="38">
        <f>SUM(H18:I18)</f>
        <v>2316</v>
      </c>
      <c r="H18" s="38">
        <v>2256</v>
      </c>
      <c r="I18" s="38">
        <v>60</v>
      </c>
      <c r="J18" s="43">
        <v>0</v>
      </c>
      <c r="K18" s="38">
        <f>SUM(L18:M18)</f>
        <v>7</v>
      </c>
      <c r="L18" s="38">
        <v>5</v>
      </c>
      <c r="M18" s="38">
        <v>2</v>
      </c>
      <c r="N18" s="39">
        <f>G18/C18*100+0.005</f>
        <v>77.93232166890982</v>
      </c>
      <c r="O18" s="39">
        <f>K18/D18*100-0.005</f>
        <v>49.995</v>
      </c>
    </row>
    <row r="19" spans="1:15" s="20" customFormat="1" ht="40.5" customHeight="1">
      <c r="A19" s="135" t="s">
        <v>210</v>
      </c>
      <c r="B19" s="42">
        <v>37415</v>
      </c>
      <c r="C19" s="38">
        <v>3033</v>
      </c>
      <c r="D19" s="38">
        <f>SUM(E19:F19)</f>
        <v>17</v>
      </c>
      <c r="E19" s="38">
        <v>11</v>
      </c>
      <c r="F19" s="38">
        <v>6</v>
      </c>
      <c r="G19" s="38">
        <f>SUM(H19:I19)</f>
        <v>2364</v>
      </c>
      <c r="H19" s="38">
        <v>2342</v>
      </c>
      <c r="I19" s="38">
        <v>22</v>
      </c>
      <c r="J19" s="43">
        <v>0</v>
      </c>
      <c r="K19" s="38">
        <f>SUM(L19:M19)</f>
        <v>7</v>
      </c>
      <c r="L19" s="38">
        <v>4</v>
      </c>
      <c r="M19" s="38">
        <v>3</v>
      </c>
      <c r="N19" s="39">
        <f>G19/C19*100+0.005</f>
        <v>77.94763105835806</v>
      </c>
      <c r="O19" s="39">
        <f>K19/D19*100-0.005</f>
        <v>41.17147058823529</v>
      </c>
    </row>
    <row r="20" spans="1:16" s="20" customFormat="1" ht="40.5" customHeight="1">
      <c r="A20" s="136" t="s">
        <v>211</v>
      </c>
      <c r="B20" s="42">
        <v>38878</v>
      </c>
      <c r="C20" s="38">
        <v>3101</v>
      </c>
      <c r="D20" s="38">
        <f>SUM(E20:F20)</f>
        <v>13</v>
      </c>
      <c r="E20" s="38">
        <v>10</v>
      </c>
      <c r="F20" s="38">
        <v>3</v>
      </c>
      <c r="G20" s="38">
        <f>SUM(H20:I20)</f>
        <v>2477</v>
      </c>
      <c r="H20" s="38">
        <v>2453</v>
      </c>
      <c r="I20" s="38">
        <v>24</v>
      </c>
      <c r="J20" s="43">
        <v>0</v>
      </c>
      <c r="K20" s="38">
        <f>SUM(L20:M20)</f>
        <v>7</v>
      </c>
      <c r="L20" s="38">
        <v>4</v>
      </c>
      <c r="M20" s="38">
        <v>3</v>
      </c>
      <c r="N20" s="39">
        <f>G20/C20*100+0.005</f>
        <v>79.88245888423089</v>
      </c>
      <c r="O20" s="39">
        <f>K20/D20*100-0.005</f>
        <v>53.841153846153844</v>
      </c>
      <c r="P20" s="24"/>
    </row>
    <row r="21" spans="1:16" s="20" customFormat="1" ht="40.5" customHeight="1">
      <c r="A21" s="135" t="s">
        <v>212</v>
      </c>
      <c r="B21" s="37">
        <v>40341</v>
      </c>
      <c r="C21" s="38">
        <v>3282</v>
      </c>
      <c r="D21" s="38">
        <v>13</v>
      </c>
      <c r="E21" s="38">
        <v>8</v>
      </c>
      <c r="F21" s="38">
        <v>5</v>
      </c>
      <c r="G21" s="38">
        <v>2589</v>
      </c>
      <c r="H21" s="38">
        <v>2565</v>
      </c>
      <c r="I21" s="38">
        <v>24</v>
      </c>
      <c r="J21" s="43">
        <v>0</v>
      </c>
      <c r="K21" s="38">
        <f>SUM(L21:M21)</f>
        <v>7</v>
      </c>
      <c r="L21" s="38">
        <v>3</v>
      </c>
      <c r="M21" s="38">
        <v>4</v>
      </c>
      <c r="N21" s="39">
        <f>G21/C21*100+0.005</f>
        <v>78.88982632541133</v>
      </c>
      <c r="O21" s="39">
        <f>K21/D21*100-0.005</f>
        <v>53.841153846153844</v>
      </c>
      <c r="P21" s="24"/>
    </row>
    <row r="22" spans="1:16" s="20" customFormat="1" ht="40.5" customHeight="1">
      <c r="A22" s="135" t="s">
        <v>229</v>
      </c>
      <c r="B22" s="37" t="s">
        <v>222</v>
      </c>
      <c r="C22" s="38">
        <v>3100</v>
      </c>
      <c r="D22" s="38">
        <f>+E22+F22</f>
        <v>15</v>
      </c>
      <c r="E22" s="38">
        <v>10</v>
      </c>
      <c r="F22" s="38">
        <v>5</v>
      </c>
      <c r="G22" s="38">
        <f>+H22+I22</f>
        <v>2522</v>
      </c>
      <c r="H22" s="38">
        <v>2488</v>
      </c>
      <c r="I22" s="38">
        <v>34</v>
      </c>
      <c r="J22" s="43">
        <v>2</v>
      </c>
      <c r="K22" s="38">
        <f>SUM(L22:M22)</f>
        <v>7</v>
      </c>
      <c r="L22" s="38">
        <v>3</v>
      </c>
      <c r="M22" s="38">
        <v>4</v>
      </c>
      <c r="N22" s="39">
        <v>81.35</v>
      </c>
      <c r="O22" s="39">
        <v>46.67</v>
      </c>
      <c r="P22" s="24"/>
    </row>
    <row r="23" spans="1:16" s="20" customFormat="1" ht="40.5" customHeight="1">
      <c r="A23" s="89" t="s">
        <v>235</v>
      </c>
      <c r="B23" s="125" t="s">
        <v>236</v>
      </c>
      <c r="C23" s="107">
        <v>3047</v>
      </c>
      <c r="D23" s="107">
        <v>15</v>
      </c>
      <c r="E23" s="107">
        <v>11</v>
      </c>
      <c r="F23" s="107">
        <v>4</v>
      </c>
      <c r="G23" s="107">
        <v>2527</v>
      </c>
      <c r="H23" s="107">
        <v>2496</v>
      </c>
      <c r="I23" s="107">
        <v>31</v>
      </c>
      <c r="J23" s="108">
        <v>0</v>
      </c>
      <c r="K23" s="107">
        <v>7</v>
      </c>
      <c r="L23" s="107">
        <v>5</v>
      </c>
      <c r="M23" s="107">
        <v>2</v>
      </c>
      <c r="N23" s="109">
        <v>82.93</v>
      </c>
      <c r="O23" s="109">
        <v>46.67</v>
      </c>
      <c r="P23" s="24"/>
    </row>
    <row r="24" spans="1:15" s="20" customFormat="1" ht="14.25" customHeight="1">
      <c r="A24" s="179" t="s">
        <v>186</v>
      </c>
      <c r="B24" s="165"/>
      <c r="C24" s="165"/>
      <c r="D24" s="165"/>
      <c r="E24" s="165"/>
      <c r="F24" s="52"/>
      <c r="G24" s="52"/>
      <c r="H24" s="52"/>
      <c r="I24" s="52"/>
      <c r="J24" s="52"/>
      <c r="K24" s="52"/>
      <c r="L24" s="52"/>
      <c r="M24" s="52"/>
      <c r="N24" s="52"/>
      <c r="O24" s="53"/>
    </row>
    <row r="25" spans="1:15" s="20" customFormat="1" ht="14.25" customHeight="1">
      <c r="A25" s="179" t="s">
        <v>126</v>
      </c>
      <c r="B25" s="165"/>
      <c r="C25" s="165"/>
      <c r="D25" s="165"/>
      <c r="E25" s="165"/>
      <c r="F25" s="52"/>
      <c r="G25" s="52"/>
      <c r="H25" s="52"/>
      <c r="I25" s="52"/>
      <c r="J25" s="52"/>
      <c r="K25" s="52"/>
      <c r="L25" s="52"/>
      <c r="M25" s="52"/>
      <c r="N25" s="52"/>
      <c r="O25" s="53"/>
    </row>
    <row r="26" ht="16.5">
      <c r="B26" s="26"/>
    </row>
  </sheetData>
  <sheetProtection/>
  <mergeCells count="8">
    <mergeCell ref="L1:O1"/>
    <mergeCell ref="A25:E25"/>
    <mergeCell ref="A2:O2"/>
    <mergeCell ref="D5:F5"/>
    <mergeCell ref="K5:M5"/>
    <mergeCell ref="G5:I5"/>
    <mergeCell ref="A3:O3"/>
    <mergeCell ref="A24:E24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zoomScale="120" zoomScaleNormal="120" zoomScalePageLayoutView="0" workbookViewId="0" topLeftCell="A1">
      <selection activeCell="E19" sqref="E19"/>
    </sheetView>
  </sheetViews>
  <sheetFormatPr defaultColWidth="9.00390625" defaultRowHeight="16.5"/>
  <cols>
    <col min="1" max="1" width="8.25390625" style="0" customWidth="1"/>
    <col min="2" max="2" width="8.375" style="0" customWidth="1"/>
    <col min="3" max="3" width="7.00390625" style="0" customWidth="1"/>
    <col min="4" max="6" width="5.125" style="0" customWidth="1"/>
    <col min="7" max="9" width="5.625" style="0" customWidth="1"/>
    <col min="10" max="10" width="6.625" style="0" customWidth="1"/>
    <col min="11" max="12" width="5.25390625" style="0" customWidth="1"/>
    <col min="13" max="13" width="7.50390625" style="0" customWidth="1"/>
    <col min="14" max="14" width="7.50390625" style="21" customWidth="1"/>
    <col min="15" max="15" width="11.50390625" style="0" customWidth="1"/>
  </cols>
  <sheetData>
    <row r="1" spans="1:2" ht="16.5">
      <c r="A1" s="194" t="s">
        <v>213</v>
      </c>
      <c r="B1" s="194"/>
    </row>
    <row r="2" spans="1:15" s="16" customFormat="1" ht="26.25" customHeight="1">
      <c r="A2" s="195" t="s">
        <v>137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22"/>
    </row>
    <row r="3" spans="1:14" s="16" customFormat="1" ht="23.25" customHeight="1">
      <c r="A3" s="168" t="s">
        <v>115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</row>
    <row r="4" spans="1:14" s="16" customFormat="1" ht="12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113"/>
      <c r="L4" s="113"/>
      <c r="M4" s="56"/>
      <c r="N4" s="114" t="s">
        <v>138</v>
      </c>
    </row>
    <row r="5" spans="1:15" s="17" customFormat="1" ht="37.5" customHeight="1">
      <c r="A5" s="83" t="s">
        <v>17</v>
      </c>
      <c r="B5" s="115" t="s">
        <v>116</v>
      </c>
      <c r="C5" s="83" t="s">
        <v>99</v>
      </c>
      <c r="D5" s="182" t="s">
        <v>139</v>
      </c>
      <c r="E5" s="183"/>
      <c r="F5" s="184"/>
      <c r="G5" s="182" t="s">
        <v>118</v>
      </c>
      <c r="H5" s="183"/>
      <c r="I5" s="184"/>
      <c r="J5" s="84" t="s">
        <v>102</v>
      </c>
      <c r="K5" s="196" t="s">
        <v>140</v>
      </c>
      <c r="L5" s="197"/>
      <c r="M5" s="93" t="s">
        <v>104</v>
      </c>
      <c r="N5" s="85" t="s">
        <v>105</v>
      </c>
      <c r="O5" s="18"/>
    </row>
    <row r="6" spans="1:15" s="19" customFormat="1" ht="50.25" customHeight="1">
      <c r="A6" s="86" t="s">
        <v>4</v>
      </c>
      <c r="B6" s="92" t="s">
        <v>106</v>
      </c>
      <c r="C6" s="88" t="s">
        <v>107</v>
      </c>
      <c r="D6" s="87" t="s">
        <v>141</v>
      </c>
      <c r="E6" s="87" t="s">
        <v>142</v>
      </c>
      <c r="F6" s="92" t="s">
        <v>143</v>
      </c>
      <c r="G6" s="87" t="s">
        <v>120</v>
      </c>
      <c r="H6" s="92" t="s">
        <v>121</v>
      </c>
      <c r="I6" s="87" t="s">
        <v>122</v>
      </c>
      <c r="J6" s="116" t="s">
        <v>5</v>
      </c>
      <c r="K6" s="191" t="s">
        <v>144</v>
      </c>
      <c r="L6" s="192"/>
      <c r="M6" s="71" t="s">
        <v>16</v>
      </c>
      <c r="N6" s="117" t="s">
        <v>51</v>
      </c>
      <c r="O6" s="23"/>
    </row>
    <row r="7" spans="1:15" ht="36.75" customHeight="1">
      <c r="A7" s="54" t="s">
        <v>145</v>
      </c>
      <c r="B7" s="37" t="s">
        <v>146</v>
      </c>
      <c r="C7" s="38" t="s">
        <v>53</v>
      </c>
      <c r="D7" s="38" t="s">
        <v>53</v>
      </c>
      <c r="E7" s="38" t="s">
        <v>53</v>
      </c>
      <c r="F7" s="38" t="s">
        <v>53</v>
      </c>
      <c r="G7" s="38" t="s">
        <v>53</v>
      </c>
      <c r="H7" s="38" t="s">
        <v>53</v>
      </c>
      <c r="I7" s="38" t="s">
        <v>53</v>
      </c>
      <c r="J7" s="38" t="s">
        <v>53</v>
      </c>
      <c r="K7" s="187" t="s">
        <v>147</v>
      </c>
      <c r="L7" s="187"/>
      <c r="M7" s="38" t="s">
        <v>53</v>
      </c>
      <c r="N7" s="38" t="s">
        <v>53</v>
      </c>
      <c r="O7" s="20"/>
    </row>
    <row r="8" spans="1:15" ht="24.75" customHeight="1">
      <c r="A8" s="118" t="s">
        <v>138</v>
      </c>
      <c r="B8" s="37" t="s">
        <v>148</v>
      </c>
      <c r="C8" s="38" t="s">
        <v>53</v>
      </c>
      <c r="D8" s="38" t="s">
        <v>53</v>
      </c>
      <c r="E8" s="38" t="s">
        <v>53</v>
      </c>
      <c r="F8" s="38" t="s">
        <v>53</v>
      </c>
      <c r="G8" s="38" t="s">
        <v>53</v>
      </c>
      <c r="H8" s="38" t="s">
        <v>53</v>
      </c>
      <c r="I8" s="38" t="s">
        <v>53</v>
      </c>
      <c r="J8" s="38" t="s">
        <v>53</v>
      </c>
      <c r="K8" s="187" t="s">
        <v>53</v>
      </c>
      <c r="L8" s="187"/>
      <c r="M8" s="38" t="s">
        <v>53</v>
      </c>
      <c r="N8" s="38" t="s">
        <v>53</v>
      </c>
      <c r="O8" s="20"/>
    </row>
    <row r="9" spans="1:15" ht="38.25" customHeight="1">
      <c r="A9" s="54" t="s">
        <v>149</v>
      </c>
      <c r="B9" s="37" t="s">
        <v>150</v>
      </c>
      <c r="C9" s="38" t="s">
        <v>53</v>
      </c>
      <c r="D9" s="38" t="s">
        <v>53</v>
      </c>
      <c r="E9" s="38" t="s">
        <v>53</v>
      </c>
      <c r="F9" s="38" t="s">
        <v>53</v>
      </c>
      <c r="G9" s="38" t="s">
        <v>53</v>
      </c>
      <c r="H9" s="38" t="s">
        <v>53</v>
      </c>
      <c r="I9" s="38" t="s">
        <v>53</v>
      </c>
      <c r="J9" s="38" t="s">
        <v>53</v>
      </c>
      <c r="K9" s="187" t="s">
        <v>147</v>
      </c>
      <c r="L9" s="187"/>
      <c r="M9" s="38" t="s">
        <v>53</v>
      </c>
      <c r="N9" s="38" t="s">
        <v>53</v>
      </c>
      <c r="O9" s="20"/>
    </row>
    <row r="10" spans="1:15" ht="35.25" customHeight="1">
      <c r="A10" s="54" t="s">
        <v>151</v>
      </c>
      <c r="B10" s="37" t="s">
        <v>152</v>
      </c>
      <c r="C10" s="38" t="s">
        <v>53</v>
      </c>
      <c r="D10" s="38" t="s">
        <v>53</v>
      </c>
      <c r="E10" s="38" t="s">
        <v>53</v>
      </c>
      <c r="F10" s="38" t="s">
        <v>53</v>
      </c>
      <c r="G10" s="38" t="s">
        <v>53</v>
      </c>
      <c r="H10" s="38" t="s">
        <v>53</v>
      </c>
      <c r="I10" s="38" t="s">
        <v>53</v>
      </c>
      <c r="J10" s="38" t="s">
        <v>53</v>
      </c>
      <c r="K10" s="187" t="s">
        <v>153</v>
      </c>
      <c r="L10" s="187"/>
      <c r="M10" s="38" t="s">
        <v>53</v>
      </c>
      <c r="N10" s="38" t="s">
        <v>53</v>
      </c>
      <c r="O10" s="20"/>
    </row>
    <row r="11" spans="1:15" ht="35.25" customHeight="1">
      <c r="A11" s="54" t="s">
        <v>154</v>
      </c>
      <c r="B11" s="37" t="s">
        <v>155</v>
      </c>
      <c r="C11" s="38" t="s">
        <v>53</v>
      </c>
      <c r="D11" s="38" t="s">
        <v>53</v>
      </c>
      <c r="E11" s="38" t="s">
        <v>53</v>
      </c>
      <c r="F11" s="38" t="s">
        <v>53</v>
      </c>
      <c r="G11" s="38" t="s">
        <v>53</v>
      </c>
      <c r="H11" s="38" t="s">
        <v>53</v>
      </c>
      <c r="I11" s="38" t="s">
        <v>53</v>
      </c>
      <c r="J11" s="38" t="s">
        <v>53</v>
      </c>
      <c r="K11" s="187" t="s">
        <v>156</v>
      </c>
      <c r="L11" s="187"/>
      <c r="M11" s="38" t="s">
        <v>53</v>
      </c>
      <c r="N11" s="38" t="s">
        <v>53</v>
      </c>
      <c r="O11" s="20"/>
    </row>
    <row r="12" spans="1:15" ht="35.25" customHeight="1">
      <c r="A12" s="54" t="s">
        <v>157</v>
      </c>
      <c r="B12" s="37" t="s">
        <v>158</v>
      </c>
      <c r="C12" s="38" t="s">
        <v>53</v>
      </c>
      <c r="D12" s="38" t="s">
        <v>53</v>
      </c>
      <c r="E12" s="38" t="s">
        <v>53</v>
      </c>
      <c r="F12" s="38" t="s">
        <v>53</v>
      </c>
      <c r="G12" s="38" t="s">
        <v>53</v>
      </c>
      <c r="H12" s="38" t="s">
        <v>53</v>
      </c>
      <c r="I12" s="38" t="s">
        <v>53</v>
      </c>
      <c r="J12" s="38" t="s">
        <v>53</v>
      </c>
      <c r="K12" s="187" t="s">
        <v>156</v>
      </c>
      <c r="L12" s="187"/>
      <c r="M12" s="38" t="s">
        <v>53</v>
      </c>
      <c r="N12" s="38" t="s">
        <v>53</v>
      </c>
      <c r="O12" s="20"/>
    </row>
    <row r="13" spans="1:15" ht="32.25" customHeight="1">
      <c r="A13" s="54" t="s">
        <v>159</v>
      </c>
      <c r="B13" s="37" t="s">
        <v>160</v>
      </c>
      <c r="C13" s="38">
        <v>1516</v>
      </c>
      <c r="D13" s="38" t="s">
        <v>53</v>
      </c>
      <c r="E13" s="38" t="s">
        <v>53</v>
      </c>
      <c r="F13" s="38" t="s">
        <v>53</v>
      </c>
      <c r="G13" s="38">
        <f aca="true" t="shared" si="0" ref="G13:G19">SUM(H13:I13)</f>
        <v>1431</v>
      </c>
      <c r="H13" s="38">
        <v>1336</v>
      </c>
      <c r="I13" s="38">
        <v>95</v>
      </c>
      <c r="J13" s="43">
        <v>0</v>
      </c>
      <c r="K13" s="187" t="s">
        <v>161</v>
      </c>
      <c r="L13" s="187"/>
      <c r="M13" s="39">
        <v>94.4</v>
      </c>
      <c r="N13" s="38" t="s">
        <v>53</v>
      </c>
      <c r="O13" s="20"/>
    </row>
    <row r="14" spans="1:15" ht="32.25" customHeight="1">
      <c r="A14" s="54" t="s">
        <v>162</v>
      </c>
      <c r="B14" s="37" t="s">
        <v>163</v>
      </c>
      <c r="C14" s="38">
        <v>1877</v>
      </c>
      <c r="D14" s="38" t="s">
        <v>53</v>
      </c>
      <c r="E14" s="38" t="s">
        <v>53</v>
      </c>
      <c r="F14" s="38" t="s">
        <v>53</v>
      </c>
      <c r="G14" s="38">
        <f t="shared" si="0"/>
        <v>1833</v>
      </c>
      <c r="H14" s="38">
        <v>1809</v>
      </c>
      <c r="I14" s="38">
        <v>24</v>
      </c>
      <c r="J14" s="43">
        <v>0</v>
      </c>
      <c r="K14" s="187" t="s">
        <v>161</v>
      </c>
      <c r="L14" s="187"/>
      <c r="M14" s="39">
        <v>73.47</v>
      </c>
      <c r="N14" s="38" t="s">
        <v>53</v>
      </c>
      <c r="O14" s="20"/>
    </row>
    <row r="15" spans="1:15" ht="32.25" customHeight="1">
      <c r="A15" s="54" t="s">
        <v>164</v>
      </c>
      <c r="B15" s="37" t="s">
        <v>165</v>
      </c>
      <c r="C15" s="38">
        <v>2059</v>
      </c>
      <c r="D15" s="38" t="s">
        <v>53</v>
      </c>
      <c r="E15" s="38" t="s">
        <v>53</v>
      </c>
      <c r="F15" s="38" t="s">
        <v>53</v>
      </c>
      <c r="G15" s="38">
        <f t="shared" si="0"/>
        <v>2059</v>
      </c>
      <c r="H15" s="38">
        <v>2044</v>
      </c>
      <c r="I15" s="38">
        <v>15</v>
      </c>
      <c r="J15" s="43">
        <v>0</v>
      </c>
      <c r="K15" s="187" t="s">
        <v>166</v>
      </c>
      <c r="L15" s="187"/>
      <c r="M15" s="39">
        <v>98.85</v>
      </c>
      <c r="N15" s="38" t="s">
        <v>53</v>
      </c>
      <c r="O15" s="20"/>
    </row>
    <row r="16" spans="1:15" ht="32.25" customHeight="1">
      <c r="A16" s="54" t="s">
        <v>167</v>
      </c>
      <c r="B16" s="37" t="s">
        <v>168</v>
      </c>
      <c r="C16" s="38">
        <v>2332</v>
      </c>
      <c r="D16" s="38">
        <f>SUM(E16:F16)</f>
        <v>2</v>
      </c>
      <c r="E16" s="38">
        <v>2</v>
      </c>
      <c r="F16" s="43">
        <v>0</v>
      </c>
      <c r="G16" s="38">
        <f t="shared" si="0"/>
        <v>1698</v>
      </c>
      <c r="H16" s="38">
        <v>1658</v>
      </c>
      <c r="I16" s="38">
        <v>40</v>
      </c>
      <c r="J16" s="43">
        <v>0</v>
      </c>
      <c r="K16" s="187" t="s">
        <v>166</v>
      </c>
      <c r="L16" s="187"/>
      <c r="M16" s="39">
        <v>72.81</v>
      </c>
      <c r="N16" s="119">
        <f>1/D16*100</f>
        <v>50</v>
      </c>
      <c r="O16" s="20"/>
    </row>
    <row r="17" spans="1:15" ht="36.75" customHeight="1">
      <c r="A17" s="54" t="s">
        <v>169</v>
      </c>
      <c r="B17" s="37" t="s">
        <v>170</v>
      </c>
      <c r="C17" s="38">
        <v>2515</v>
      </c>
      <c r="D17" s="38">
        <f aca="true" t="shared" si="1" ref="D17:D23">SUM(E17:F17)</f>
        <v>2</v>
      </c>
      <c r="E17" s="38">
        <v>2</v>
      </c>
      <c r="F17" s="43">
        <v>0</v>
      </c>
      <c r="G17" s="38">
        <f t="shared" si="0"/>
        <v>1594</v>
      </c>
      <c r="H17" s="38">
        <v>1575</v>
      </c>
      <c r="I17" s="38">
        <v>19</v>
      </c>
      <c r="J17" s="43">
        <v>0</v>
      </c>
      <c r="K17" s="187" t="s">
        <v>171</v>
      </c>
      <c r="L17" s="187"/>
      <c r="M17" s="39">
        <v>63.37</v>
      </c>
      <c r="N17" s="119">
        <f>1/D17*100</f>
        <v>50</v>
      </c>
      <c r="O17" s="20"/>
    </row>
    <row r="18" spans="1:15" ht="36.75" customHeight="1">
      <c r="A18" s="54" t="s">
        <v>59</v>
      </c>
      <c r="B18" s="37" t="s">
        <v>172</v>
      </c>
      <c r="C18" s="38">
        <v>2673</v>
      </c>
      <c r="D18" s="38">
        <f t="shared" si="1"/>
        <v>3</v>
      </c>
      <c r="E18" s="38">
        <v>3</v>
      </c>
      <c r="F18" s="120">
        <v>0</v>
      </c>
      <c r="G18" s="38">
        <f t="shared" si="0"/>
        <v>1822</v>
      </c>
      <c r="H18" s="38">
        <v>1765</v>
      </c>
      <c r="I18" s="38">
        <v>57</v>
      </c>
      <c r="J18" s="43">
        <v>0</v>
      </c>
      <c r="K18" s="187" t="s">
        <v>171</v>
      </c>
      <c r="L18" s="187"/>
      <c r="M18" s="39">
        <v>68.16</v>
      </c>
      <c r="N18" s="119">
        <f>1/D18*100</f>
        <v>33.33333333333333</v>
      </c>
      <c r="O18" s="20"/>
    </row>
    <row r="19" spans="1:15" ht="36.75" customHeight="1">
      <c r="A19" s="54" t="s">
        <v>61</v>
      </c>
      <c r="B19" s="37" t="s">
        <v>173</v>
      </c>
      <c r="C19" s="38">
        <v>2937</v>
      </c>
      <c r="D19" s="38">
        <f t="shared" si="1"/>
        <v>5</v>
      </c>
      <c r="E19" s="38">
        <v>5</v>
      </c>
      <c r="F19" s="120">
        <v>0</v>
      </c>
      <c r="G19" s="38">
        <f t="shared" si="0"/>
        <v>1761</v>
      </c>
      <c r="H19" s="38">
        <v>1674</v>
      </c>
      <c r="I19" s="38">
        <v>87</v>
      </c>
      <c r="J19" s="43">
        <v>0</v>
      </c>
      <c r="K19" s="187" t="s">
        <v>174</v>
      </c>
      <c r="L19" s="187"/>
      <c r="M19" s="39">
        <v>59.23</v>
      </c>
      <c r="N19" s="39">
        <v>20</v>
      </c>
      <c r="O19" s="20"/>
    </row>
    <row r="20" spans="1:15" ht="36.75" customHeight="1">
      <c r="A20" s="54" t="s">
        <v>63</v>
      </c>
      <c r="B20" s="37" t="s">
        <v>175</v>
      </c>
      <c r="C20" s="38">
        <v>2973</v>
      </c>
      <c r="D20" s="38">
        <f t="shared" si="1"/>
        <v>1</v>
      </c>
      <c r="E20" s="38">
        <v>1</v>
      </c>
      <c r="F20" s="43">
        <v>0</v>
      </c>
      <c r="G20" s="38">
        <f>SUM(H20:I20)</f>
        <v>1761</v>
      </c>
      <c r="H20" s="38">
        <v>1674</v>
      </c>
      <c r="I20" s="38">
        <v>87</v>
      </c>
      <c r="J20" s="43">
        <v>0</v>
      </c>
      <c r="K20" s="187" t="s">
        <v>174</v>
      </c>
      <c r="L20" s="187"/>
      <c r="M20" s="39">
        <v>59.23</v>
      </c>
      <c r="N20" s="119">
        <f>1/D20*100</f>
        <v>100</v>
      </c>
      <c r="O20" s="20"/>
    </row>
    <row r="21" spans="1:15" ht="36.75" customHeight="1">
      <c r="A21" s="54" t="s">
        <v>65</v>
      </c>
      <c r="B21" s="37">
        <v>37282</v>
      </c>
      <c r="C21" s="38">
        <v>3026</v>
      </c>
      <c r="D21" s="38">
        <f t="shared" si="1"/>
        <v>2</v>
      </c>
      <c r="E21" s="38">
        <v>2</v>
      </c>
      <c r="F21" s="38">
        <v>0</v>
      </c>
      <c r="G21" s="38">
        <f>SUM(H21:I21)</f>
        <v>2073</v>
      </c>
      <c r="H21" s="38">
        <v>2062</v>
      </c>
      <c r="I21" s="38">
        <v>11</v>
      </c>
      <c r="J21" s="43">
        <v>0</v>
      </c>
      <c r="K21" s="187" t="s">
        <v>176</v>
      </c>
      <c r="L21" s="187"/>
      <c r="M21" s="39">
        <v>60.9</v>
      </c>
      <c r="N21" s="119">
        <f>1/D21*100</f>
        <v>50</v>
      </c>
      <c r="O21" s="20"/>
    </row>
    <row r="22" spans="1:14" ht="36.75" customHeight="1">
      <c r="A22" s="54" t="s">
        <v>67</v>
      </c>
      <c r="B22" s="121" t="s">
        <v>177</v>
      </c>
      <c r="C22" s="38">
        <v>2979</v>
      </c>
      <c r="D22" s="38">
        <f>SUM(E22:F22)</f>
        <v>2</v>
      </c>
      <c r="E22" s="38">
        <v>2</v>
      </c>
      <c r="F22" s="120">
        <v>0</v>
      </c>
      <c r="G22" s="38">
        <f>SUM(H22:I22)</f>
        <v>2047</v>
      </c>
      <c r="H22" s="38">
        <v>2017</v>
      </c>
      <c r="I22" s="38">
        <v>30</v>
      </c>
      <c r="J22" s="43">
        <v>0</v>
      </c>
      <c r="K22" s="187" t="s">
        <v>178</v>
      </c>
      <c r="L22" s="187"/>
      <c r="M22" s="122">
        <f>G22/C22*100</f>
        <v>68.71433366901644</v>
      </c>
      <c r="N22" s="119">
        <f>1/D22*100</f>
        <v>50</v>
      </c>
    </row>
    <row r="23" spans="1:14" s="124" customFormat="1" ht="36.75" customHeight="1">
      <c r="A23" s="131" t="s">
        <v>192</v>
      </c>
      <c r="B23" s="132" t="s">
        <v>179</v>
      </c>
      <c r="C23" s="126">
        <v>3134</v>
      </c>
      <c r="D23" s="126">
        <f t="shared" si="1"/>
        <v>2</v>
      </c>
      <c r="E23" s="126">
        <v>2</v>
      </c>
      <c r="F23" s="127">
        <v>0</v>
      </c>
      <c r="G23" s="126">
        <v>2209</v>
      </c>
      <c r="H23" s="126">
        <v>2190</v>
      </c>
      <c r="I23" s="126">
        <v>19</v>
      </c>
      <c r="J23" s="128">
        <v>0</v>
      </c>
      <c r="K23" s="186" t="s">
        <v>176</v>
      </c>
      <c r="L23" s="186"/>
      <c r="M23" s="129">
        <f>G23/C23*100</f>
        <v>70.48500319081047</v>
      </c>
      <c r="N23" s="130">
        <f>1/D23*100</f>
        <v>50</v>
      </c>
    </row>
    <row r="24" spans="1:14" s="139" customFormat="1" ht="36.75" customHeight="1">
      <c r="A24" s="131" t="s">
        <v>191</v>
      </c>
      <c r="B24" s="37" t="s">
        <v>185</v>
      </c>
      <c r="C24" s="38">
        <v>3212</v>
      </c>
      <c r="D24" s="38">
        <v>4</v>
      </c>
      <c r="E24" s="38">
        <v>4</v>
      </c>
      <c r="F24" s="38">
        <v>0</v>
      </c>
      <c r="G24" s="38">
        <v>1930</v>
      </c>
      <c r="H24" s="38">
        <v>1908</v>
      </c>
      <c r="I24" s="38">
        <v>11</v>
      </c>
      <c r="J24" s="43">
        <v>0</v>
      </c>
      <c r="K24" s="186" t="s">
        <v>187</v>
      </c>
      <c r="L24" s="186"/>
      <c r="M24" s="39">
        <v>59.7</v>
      </c>
      <c r="N24" s="39">
        <v>25</v>
      </c>
    </row>
    <row r="25" spans="1:14" s="139" customFormat="1" ht="36.75" customHeight="1">
      <c r="A25" s="131" t="s">
        <v>210</v>
      </c>
      <c r="B25" s="37" t="s">
        <v>222</v>
      </c>
      <c r="C25" s="38">
        <v>3100</v>
      </c>
      <c r="D25" s="38">
        <f>+E25+F25</f>
        <v>2</v>
      </c>
      <c r="E25" s="38">
        <v>2</v>
      </c>
      <c r="F25" s="38">
        <v>0</v>
      </c>
      <c r="G25" s="38">
        <f>+H25+I25</f>
        <v>2520</v>
      </c>
      <c r="H25" s="38">
        <v>2482</v>
      </c>
      <c r="I25" s="38">
        <v>38</v>
      </c>
      <c r="J25" s="43">
        <v>4</v>
      </c>
      <c r="K25" s="186" t="s">
        <v>174</v>
      </c>
      <c r="L25" s="186"/>
      <c r="M25" s="39">
        <v>81.29</v>
      </c>
      <c r="N25" s="39">
        <v>50</v>
      </c>
    </row>
    <row r="26" spans="1:14" s="139" customFormat="1" ht="36.75" customHeight="1">
      <c r="A26" s="123" t="s">
        <v>237</v>
      </c>
      <c r="B26" s="125" t="s">
        <v>236</v>
      </c>
      <c r="C26" s="107">
        <v>3047</v>
      </c>
      <c r="D26" s="107">
        <v>6</v>
      </c>
      <c r="E26" s="107">
        <v>5</v>
      </c>
      <c r="F26" s="107">
        <v>1</v>
      </c>
      <c r="G26" s="107">
        <v>2527</v>
      </c>
      <c r="H26" s="107">
        <v>2498</v>
      </c>
      <c r="I26" s="107">
        <v>29</v>
      </c>
      <c r="J26" s="108">
        <v>0</v>
      </c>
      <c r="K26" s="193" t="s">
        <v>238</v>
      </c>
      <c r="L26" s="193"/>
      <c r="M26" s="109">
        <v>82.93</v>
      </c>
      <c r="N26" s="109">
        <v>16.67</v>
      </c>
    </row>
    <row r="27" spans="1:14" ht="18" customHeight="1">
      <c r="A27" s="188" t="s">
        <v>1</v>
      </c>
      <c r="B27" s="189"/>
      <c r="C27" s="189"/>
      <c r="D27" s="190" t="s">
        <v>2</v>
      </c>
      <c r="E27" s="190"/>
      <c r="F27" s="190"/>
      <c r="G27" s="190"/>
      <c r="H27" s="190"/>
      <c r="I27" s="190"/>
      <c r="J27" s="55"/>
      <c r="K27" s="55"/>
      <c r="L27" s="55"/>
      <c r="M27" s="55"/>
      <c r="N27" s="55"/>
    </row>
    <row r="28" spans="7:14" ht="19.5" customHeight="1">
      <c r="G28" s="55"/>
      <c r="H28" s="55"/>
      <c r="I28" s="55"/>
      <c r="J28" s="55"/>
      <c r="K28" s="55"/>
      <c r="L28" s="55"/>
      <c r="M28" s="55"/>
      <c r="N28" s="55"/>
    </row>
  </sheetData>
  <sheetProtection/>
  <mergeCells count="29">
    <mergeCell ref="K26:L26"/>
    <mergeCell ref="K12:L12"/>
    <mergeCell ref="K13:L13"/>
    <mergeCell ref="A1:B1"/>
    <mergeCell ref="A2:N2"/>
    <mergeCell ref="A3:N3"/>
    <mergeCell ref="D5:F5"/>
    <mergeCell ref="G5:I5"/>
    <mergeCell ref="K5:L5"/>
    <mergeCell ref="K22:L22"/>
    <mergeCell ref="K23:L23"/>
    <mergeCell ref="K16:L16"/>
    <mergeCell ref="K17:L17"/>
    <mergeCell ref="K6:L6"/>
    <mergeCell ref="K7:L7"/>
    <mergeCell ref="K8:L8"/>
    <mergeCell ref="K9:L9"/>
    <mergeCell ref="K10:L10"/>
    <mergeCell ref="K11:L11"/>
    <mergeCell ref="K25:L25"/>
    <mergeCell ref="K24:L24"/>
    <mergeCell ref="K14:L14"/>
    <mergeCell ref="K15:L15"/>
    <mergeCell ref="A27:C27"/>
    <mergeCell ref="D27:I27"/>
    <mergeCell ref="K18:L18"/>
    <mergeCell ref="K19:L19"/>
    <mergeCell ref="K20:L20"/>
    <mergeCell ref="K21:L2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130" zoomScaleNormal="130" zoomScalePageLayoutView="0" workbookViewId="0" topLeftCell="A1">
      <selection activeCell="G7" sqref="G7"/>
    </sheetView>
  </sheetViews>
  <sheetFormatPr defaultColWidth="9.00390625" defaultRowHeight="16.5"/>
  <cols>
    <col min="1" max="1" width="10.625" style="0" customWidth="1"/>
    <col min="2" max="2" width="12.625" style="0" customWidth="1"/>
    <col min="3" max="7" width="10.625" style="0" customWidth="1"/>
    <col min="8" max="8" width="11.50390625" style="0" customWidth="1"/>
  </cols>
  <sheetData>
    <row r="1" ht="16.5">
      <c r="H1" s="137" t="s">
        <v>214</v>
      </c>
    </row>
    <row r="2" spans="1:8" s="16" customFormat="1" ht="26.25" customHeight="1">
      <c r="A2" s="195" t="s">
        <v>231</v>
      </c>
      <c r="B2" s="195"/>
      <c r="C2" s="195"/>
      <c r="D2" s="195"/>
      <c r="E2" s="195"/>
      <c r="F2" s="195"/>
      <c r="G2" s="195"/>
      <c r="H2" s="22"/>
    </row>
    <row r="3" spans="1:7" s="16" customFormat="1" ht="23.25" customHeight="1">
      <c r="A3" s="168" t="s">
        <v>180</v>
      </c>
      <c r="B3" s="168"/>
      <c r="C3" s="168"/>
      <c r="D3" s="168"/>
      <c r="E3" s="168"/>
      <c r="F3" s="168"/>
      <c r="G3" s="168"/>
    </row>
    <row r="4" spans="1:7" s="16" customFormat="1" ht="12" customHeight="1">
      <c r="A4" s="52"/>
      <c r="B4" s="52"/>
      <c r="C4" s="52"/>
      <c r="D4" s="52"/>
      <c r="E4" s="52"/>
      <c r="F4" s="52"/>
      <c r="G4" s="52"/>
    </row>
    <row r="5" spans="1:8" s="17" customFormat="1" ht="37.5" customHeight="1">
      <c r="A5" s="115" t="s">
        <v>17</v>
      </c>
      <c r="B5" s="115" t="s">
        <v>116</v>
      </c>
      <c r="C5" s="115" t="s">
        <v>117</v>
      </c>
      <c r="D5" s="201" t="s">
        <v>118</v>
      </c>
      <c r="E5" s="202"/>
      <c r="F5" s="202"/>
      <c r="G5" s="203" t="s">
        <v>119</v>
      </c>
      <c r="H5" s="18"/>
    </row>
    <row r="6" spans="1:8" s="112" customFormat="1" ht="50.25" customHeight="1">
      <c r="A6" s="198" t="s">
        <v>4</v>
      </c>
      <c r="B6" s="199" t="s">
        <v>106</v>
      </c>
      <c r="C6" s="204" t="s">
        <v>107</v>
      </c>
      <c r="D6" s="205" t="s">
        <v>242</v>
      </c>
      <c r="E6" s="199" t="s">
        <v>243</v>
      </c>
      <c r="F6" s="199" t="s">
        <v>244</v>
      </c>
      <c r="G6" s="206" t="s">
        <v>123</v>
      </c>
      <c r="H6" s="23"/>
    </row>
    <row r="7" spans="1:8" ht="43.5" customHeight="1">
      <c r="A7" s="199" t="s">
        <v>136</v>
      </c>
      <c r="B7" s="37">
        <v>40187</v>
      </c>
      <c r="C7" s="38">
        <v>364</v>
      </c>
      <c r="D7" s="38">
        <v>98</v>
      </c>
      <c r="E7" s="38">
        <v>98</v>
      </c>
      <c r="F7" s="38" t="s">
        <v>69</v>
      </c>
      <c r="G7" s="38" t="s">
        <v>69</v>
      </c>
      <c r="H7" s="20"/>
    </row>
    <row r="8" spans="1:8" ht="43.5" customHeight="1">
      <c r="A8" s="199" t="s">
        <v>225</v>
      </c>
      <c r="B8" s="140" t="s">
        <v>226</v>
      </c>
      <c r="C8" s="38">
        <v>361</v>
      </c>
      <c r="D8" s="141">
        <f>SUM(E8:F8)</f>
        <v>166</v>
      </c>
      <c r="E8" s="141">
        <v>165</v>
      </c>
      <c r="F8" s="141">
        <v>1</v>
      </c>
      <c r="G8" s="38" t="s">
        <v>53</v>
      </c>
      <c r="H8" s="20"/>
    </row>
    <row r="9" spans="1:8" ht="43.5" customHeight="1">
      <c r="A9" s="199" t="s">
        <v>230</v>
      </c>
      <c r="B9" s="140" t="s">
        <v>232</v>
      </c>
      <c r="C9" s="38">
        <v>270</v>
      </c>
      <c r="D9" s="141">
        <v>116</v>
      </c>
      <c r="E9" s="141">
        <v>112</v>
      </c>
      <c r="F9" s="141">
        <v>4</v>
      </c>
      <c r="G9" s="38">
        <v>0</v>
      </c>
      <c r="H9" s="20"/>
    </row>
    <row r="10" spans="1:7" ht="44.25" customHeight="1">
      <c r="A10" s="199" t="s">
        <v>248</v>
      </c>
      <c r="B10" s="140" t="s">
        <v>249</v>
      </c>
      <c r="C10" s="38">
        <v>208</v>
      </c>
      <c r="D10" s="141">
        <v>101</v>
      </c>
      <c r="E10" s="141">
        <v>100</v>
      </c>
      <c r="F10" s="141">
        <v>1</v>
      </c>
      <c r="G10" s="38">
        <v>0</v>
      </c>
    </row>
    <row r="11" spans="1:7" ht="1.5" customHeight="1" hidden="1">
      <c r="A11" s="190"/>
      <c r="B11" s="190"/>
      <c r="C11" s="190"/>
      <c r="D11" s="55"/>
      <c r="E11" s="55"/>
      <c r="F11" s="55"/>
      <c r="G11" s="55"/>
    </row>
    <row r="12" ht="0.75" customHeight="1" hidden="1"/>
    <row r="13" spans="1:3" ht="16.5">
      <c r="A13" s="188" t="s">
        <v>1</v>
      </c>
      <c r="B13" s="189"/>
      <c r="C13" s="189"/>
    </row>
    <row r="14" spans="1:3" ht="16.5">
      <c r="A14" s="200" t="s">
        <v>2</v>
      </c>
      <c r="B14" s="200"/>
      <c r="C14" s="200"/>
    </row>
  </sheetData>
  <sheetProtection/>
  <mergeCells count="6">
    <mergeCell ref="A2:G2"/>
    <mergeCell ref="A11:C11"/>
    <mergeCell ref="A3:G3"/>
    <mergeCell ref="D5:F5"/>
    <mergeCell ref="A14:C14"/>
    <mergeCell ref="A13:C13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臺東縣政府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臺東縣政府</dc:creator>
  <cp:keywords/>
  <dc:description/>
  <cp:lastModifiedBy>user</cp:lastModifiedBy>
  <cp:lastPrinted>2019-10-25T10:50:45Z</cp:lastPrinted>
  <dcterms:created xsi:type="dcterms:W3CDTF">1997-11-14T08:28:31Z</dcterms:created>
  <dcterms:modified xsi:type="dcterms:W3CDTF">2020-10-14T09:54:44Z</dcterms:modified>
  <cp:category/>
  <cp:version/>
  <cp:contentType/>
  <cp:contentStatus/>
</cp:coreProperties>
</file>